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/>
  </bookViews>
  <sheets>
    <sheet name="EAI" sheetId="1" r:id="rId1"/>
    <sheet name="CRI" sheetId="4" r:id="rId2"/>
    <sheet name="CFF" sheetId="3" r:id="rId3"/>
  </sheets>
  <definedNames>
    <definedName name="_xlnm._FilterDatabase" localSheetId="2" hidden="1">CFF!$A$2:$K$18</definedName>
    <definedName name="_xlnm._FilterDatabase" localSheetId="1" hidden="1">CRI!$A$2:$K$3</definedName>
    <definedName name="_xlnm._FilterDatabase" localSheetId="0" hidden="1">EAI!$A$2:$M$6</definedName>
  </definedNames>
  <calcPr calcId="125725"/>
</workbook>
</file>

<file path=xl/calcChain.xml><?xml version="1.0" encoding="utf-8"?>
<calcChain xmlns="http://schemas.openxmlformats.org/spreadsheetml/2006/main">
  <c r="H21" i="3"/>
  <c r="I21" s="1"/>
  <c r="I20" s="1"/>
  <c r="E21"/>
  <c r="G20"/>
  <c r="H20" s="1"/>
  <c r="F20"/>
  <c r="E20"/>
  <c r="D20"/>
  <c r="C20"/>
  <c r="H19"/>
  <c r="I19" s="1"/>
  <c r="E19"/>
  <c r="H18"/>
  <c r="I18" s="1"/>
  <c r="E18"/>
  <c r="H17"/>
  <c r="I17" s="1"/>
  <c r="I16" s="1"/>
  <c r="E17"/>
  <c r="G16"/>
  <c r="H16" s="1"/>
  <c r="F16"/>
  <c r="E16"/>
  <c r="D16"/>
  <c r="C16"/>
  <c r="H15"/>
  <c r="I15" s="1"/>
  <c r="E15"/>
  <c r="H14"/>
  <c r="I14" s="1"/>
  <c r="E14"/>
  <c r="H13"/>
  <c r="I13" s="1"/>
  <c r="E13"/>
  <c r="H12"/>
  <c r="I12" s="1"/>
  <c r="E12"/>
  <c r="H11"/>
  <c r="I11" s="1"/>
  <c r="E11"/>
  <c r="H10"/>
  <c r="I10" s="1"/>
  <c r="E10"/>
  <c r="H9"/>
  <c r="I9" s="1"/>
  <c r="E9"/>
  <c r="H8"/>
  <c r="I8" s="1"/>
  <c r="E8"/>
  <c r="H7"/>
  <c r="I7" s="1"/>
  <c r="E7"/>
  <c r="H6"/>
  <c r="I6" s="1"/>
  <c r="E6"/>
  <c r="I5"/>
  <c r="H5"/>
  <c r="E5"/>
  <c r="E4" s="1"/>
  <c r="E3" s="1"/>
  <c r="H4"/>
  <c r="I4" s="1"/>
  <c r="G4"/>
  <c r="F4"/>
  <c r="F3" s="1"/>
  <c r="D4"/>
  <c r="D3" s="1"/>
  <c r="C4"/>
  <c r="G3"/>
  <c r="H3" s="1"/>
  <c r="I3" s="1"/>
  <c r="C3"/>
  <c r="H18" i="4"/>
  <c r="E18"/>
  <c r="H17"/>
  <c r="E17"/>
  <c r="H16"/>
  <c r="I16" s="1"/>
  <c r="E16"/>
  <c r="H15"/>
  <c r="I15" s="1"/>
  <c r="E15"/>
  <c r="H14"/>
  <c r="I14" s="1"/>
  <c r="E14"/>
  <c r="H13"/>
  <c r="I13" s="1"/>
  <c r="E13"/>
  <c r="H12"/>
  <c r="I12" s="1"/>
  <c r="E12"/>
  <c r="H11"/>
  <c r="I11" s="1"/>
  <c r="E11"/>
  <c r="H10"/>
  <c r="I10" s="1"/>
  <c r="E10"/>
  <c r="H9"/>
  <c r="I9" s="1"/>
  <c r="E9"/>
  <c r="H8"/>
  <c r="I8" s="1"/>
  <c r="E8"/>
  <c r="H7"/>
  <c r="I7" s="1"/>
  <c r="E7"/>
  <c r="I6"/>
  <c r="H6"/>
  <c r="E6"/>
  <c r="H5"/>
  <c r="I5" s="1"/>
  <c r="E5"/>
  <c r="I4"/>
  <c r="H4"/>
  <c r="E4"/>
  <c r="E3" s="1"/>
  <c r="G3"/>
  <c r="F3"/>
  <c r="D3"/>
  <c r="C3"/>
  <c r="H3" s="1"/>
  <c r="I3" s="1"/>
</calcChain>
</file>

<file path=xl/sharedStrings.xml><?xml version="1.0" encoding="utf-8"?>
<sst xmlns="http://schemas.openxmlformats.org/spreadsheetml/2006/main" count="163" uniqueCount="66">
  <si>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</si>
  <si>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</si>
  <si>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</si>
  <si>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</si>
  <si>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</si>
  <si>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</si>
  <si>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</si>
  <si>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</si>
  <si>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</si>
  <si>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</si>
  <si>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</si>
  <si>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</si>
  <si>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</si>
  <si>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</si>
  <si>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</si>
  <si>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</si>
  <si>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</si>
  <si>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</si>
  <si>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</si>
  <si>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</si>
  <si>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</si>
  <si>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</si>
  <si>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</si>
  <si>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</si>
  <si>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</si>
  <si>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</si>
  <si>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</si>
  <si>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</si>
  <si>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</si>
  <si>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</si>
  <si>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RECURSOS FISCALES</t>
  </si>
  <si>
    <t>1.1.1</t>
  </si>
  <si>
    <t xml:space="preserve"> Impuestos</t>
  </si>
  <si>
    <t xml:space="preserve"> Impuestos sobre el patrimonio</t>
  </si>
  <si>
    <t xml:space="preserve"> Imp sobre la producción, el consum</t>
  </si>
  <si>
    <t xml:space="preserve"> Impuestos Ecológicos</t>
  </si>
  <si>
    <t xml:space="preserve"> Accesorios</t>
  </si>
  <si>
    <t>1.1.3</t>
  </si>
  <si>
    <t xml:space="preserve"> Contribuciones de mejoras</t>
  </si>
  <si>
    <t xml:space="preserve"> Contrib de mejoras por obras públic</t>
  </si>
  <si>
    <t xml:space="preserve"> Contrib de Mejoras no comprendida</t>
  </si>
  <si>
    <t>1.1.4</t>
  </si>
  <si>
    <t xml:space="preserve"> Derechos, productos y aprovechamie</t>
  </si>
  <si>
    <t xml:space="preserve"> Derechos por el uso, goce, aprovech</t>
  </si>
  <si>
    <t xml:space="preserve"> Derechos por prestación de servicios</t>
  </si>
  <si>
    <t xml:space="preserve"> Productos de tipo corriente</t>
  </si>
  <si>
    <t xml:space="preserve"> Aprovechamientos de tipo corriente</t>
  </si>
  <si>
    <t>3.2.2</t>
  </si>
  <si>
    <t xml:space="preserve"> Disminucion de pasivos</t>
  </si>
  <si>
    <t xml:space="preserve"> Remanentes</t>
  </si>
  <si>
    <t>INGRESOS PROPIOS</t>
  </si>
  <si>
    <t>RECURSOS FEDERALES</t>
  </si>
  <si>
    <t>1.1.8</t>
  </si>
  <si>
    <t xml:space="preserve"> Transferencias corrientes</t>
  </si>
  <si>
    <t xml:space="preserve"> Aportaciones</t>
  </si>
  <si>
    <t xml:space="preserve"> Convenios</t>
  </si>
  <si>
    <t>1.1.9</t>
  </si>
  <si>
    <t xml:space="preserve"> Participaciones</t>
  </si>
  <si>
    <t>RECURSOS ESTATALES</t>
  </si>
  <si>
    <t>LIC. JORGE ORTIZ ORTEGA</t>
  </si>
  <si>
    <t xml:space="preserve"> PRESIDENTE MUNICIPAL  </t>
  </si>
  <si>
    <t>CP JOSE EUTIMIO DIAZ CERNA</t>
  </si>
  <si>
    <t>TESORERO MUNICIPAL</t>
  </si>
  <si>
    <t>MUNICIPIO MOROLEON GTO.
ESTADO ANALÍTICO DE INGRESOS
DEL 1 DE ENERO AL 31 DE DICIEMBRE DEL 2017</t>
  </si>
  <si>
    <t>MUNICIPIO MOROLEON GTO.
ESTADO ANALÍTICO DE INGRESOS POR RUBRO
DEL 1 DE ENERO AL 31 DE DICIEMBRE DEL 2017</t>
  </si>
  <si>
    <t>MUNICIPIO MOROLEON GTO.
ESTADO ANALÍTICO DE INGRESOS POR FUENTE DE FINANCIAMIENTO
DEL 1 DE ENERO AL 31 DE DICIEMBRE DEL 2017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</si>
</sst>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8" fillId="0" borderId="0" xfId="8" applyFont="1" applyFill="1" applyBorder="1" applyAlignment="1">
      <alignment vertical="top"/>
    </xf>
    <xf numFmtId="0" fontId="4" fillId="0" borderId="0" xfId="8" applyFont="1" applyFill="1" applyBorder="1" applyAlignment="1">
      <alignment horizontal="center" vertical="top"/>
    </xf>
    <xf numFmtId="0" fontId="4" fillId="0" borderId="0" xfId="8" applyFont="1" applyFill="1" applyBorder="1" applyAlignment="1">
      <alignment vertical="top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</xf>
    <xf numFmtId="0" fontId="5" fillId="0" borderId="0" xfId="9" applyFont="1" applyBorder="1" applyAlignment="1" applyProtection="1">
      <alignment horizontal="center" vertical="top"/>
    </xf>
    <xf numFmtId="0" fontId="5" fillId="0" borderId="0" xfId="9" applyFont="1" applyBorder="1" applyAlignment="1" applyProtection="1">
      <alignment horizontal="center" vertical="top"/>
      <protection hidden="1"/>
    </xf>
    <xf numFmtId="0" fontId="8" fillId="0" borderId="0" xfId="8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vertical="top"/>
    </xf>
    <xf numFmtId="0" fontId="8" fillId="0" borderId="0" xfId="8" applyFont="1" applyFill="1" applyBorder="1" applyAlignment="1" applyProtection="1">
      <alignment vertical="top" wrapText="1"/>
    </xf>
    <xf numFmtId="0" fontId="4" fillId="0" borderId="0" xfId="8" applyFont="1" applyFill="1" applyBorder="1" applyAlignment="1" applyProtection="1">
      <alignment horizontal="center" vertical="top"/>
    </xf>
    <xf numFmtId="0" fontId="5" fillId="0" borderId="7" xfId="9" applyFont="1" applyBorder="1" applyAlignment="1" applyProtection="1">
      <alignment horizontal="center" vertical="top"/>
      <protection locked="0"/>
    </xf>
    <xf numFmtId="0" fontId="4" fillId="0" borderId="7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0" fontId="4" fillId="0" borderId="8" xfId="8" quotePrefix="1" applyFont="1" applyFill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/>
      <protection locked="0"/>
    </xf>
    <xf numFmtId="0" fontId="5" fillId="2" borderId="9" xfId="8" applyFont="1" applyFill="1" applyBorder="1" applyAlignment="1">
      <alignment horizontal="center" vertical="center"/>
    </xf>
    <xf numFmtId="0" fontId="5" fillId="2" borderId="9" xfId="8" applyFont="1" applyFill="1" applyBorder="1" applyAlignment="1">
      <alignment horizontal="center" vertical="center" wrapText="1"/>
    </xf>
    <xf numFmtId="0" fontId="4" fillId="0" borderId="0" xfId="8" applyFont="1" applyFill="1" applyBorder="1" applyAlignment="1" applyProtection="1">
      <alignment horizontal="left" vertical="top" wrapText="1" indent="1"/>
    </xf>
    <xf numFmtId="0" fontId="4" fillId="0" borderId="0" xfId="8" applyFont="1" applyFill="1" applyBorder="1" applyAlignment="1" applyProtection="1">
      <alignment horizontal="left" vertical="top" indent="2"/>
    </xf>
    <xf numFmtId="0" fontId="8" fillId="0" borderId="0" xfId="8" applyFont="1" applyFill="1" applyBorder="1" applyAlignment="1" applyProtection="1">
      <alignment horizontal="justify" vertical="top" wrapText="1"/>
    </xf>
    <xf numFmtId="0" fontId="4" fillId="0" borderId="4" xfId="8" applyFont="1" applyFill="1" applyBorder="1" applyAlignment="1" applyProtection="1">
      <alignment horizontal="left" vertical="top" wrapText="1" indent="1"/>
    </xf>
    <xf numFmtId="0" fontId="5" fillId="2" borderId="9" xfId="8" applyFont="1" applyFill="1" applyBorder="1" applyAlignment="1" applyProtection="1">
      <alignment horizontal="center" vertical="center"/>
    </xf>
    <xf numFmtId="0" fontId="5" fillId="2" borderId="10" xfId="8" applyFont="1" applyFill="1" applyBorder="1" applyAlignment="1" applyProtection="1">
      <alignment horizontal="center" vertical="center"/>
    </xf>
    <xf numFmtId="0" fontId="5" fillId="2" borderId="10" xfId="8" applyFont="1" applyFill="1" applyBorder="1" applyAlignment="1" applyProtection="1">
      <alignment horizontal="center" vertical="center" wrapText="1"/>
    </xf>
    <xf numFmtId="0" fontId="5" fillId="2" borderId="9" xfId="8" applyFont="1" applyFill="1" applyBorder="1" applyAlignment="1" applyProtection="1">
      <alignment horizontal="center" vertical="center" wrapText="1"/>
    </xf>
    <xf numFmtId="0" fontId="5" fillId="0" borderId="6" xfId="9" applyFont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vertical="top" wrapText="1"/>
    </xf>
    <xf numFmtId="0" fontId="5" fillId="0" borderId="7" xfId="9" applyFont="1" applyBorder="1" applyAlignment="1" applyProtection="1">
      <alignment horizontal="center" vertical="top"/>
    </xf>
    <xf numFmtId="0" fontId="4" fillId="0" borderId="7" xfId="8" applyFont="1" applyFill="1" applyBorder="1" applyAlignment="1" applyProtection="1">
      <alignment horizontal="center" vertical="top"/>
    </xf>
    <xf numFmtId="0" fontId="4" fillId="0" borderId="8" xfId="8" quotePrefix="1" applyFont="1" applyFill="1" applyBorder="1" applyAlignment="1" applyProtection="1">
      <alignment horizontal="center" vertical="top"/>
    </xf>
    <xf numFmtId="0" fontId="9" fillId="0" borderId="0" xfId="9" applyFont="1" applyAlignment="1" applyProtection="1">
      <alignment vertical="top"/>
    </xf>
    <xf numFmtId="0" fontId="9" fillId="0" borderId="0" xfId="9" applyFont="1" applyAlignment="1">
      <alignment vertical="top" wrapText="1"/>
    </xf>
    <xf numFmtId="4" fontId="9" fillId="0" borderId="0" xfId="9" applyNumberFormat="1" applyFont="1" applyAlignment="1">
      <alignment vertical="top"/>
    </xf>
    <xf numFmtId="0" fontId="9" fillId="0" borderId="0" xfId="9" applyFont="1" applyAlignment="1">
      <alignment vertical="top"/>
    </xf>
    <xf numFmtId="0" fontId="9" fillId="0" borderId="0" xfId="9" applyFont="1" applyAlignment="1" applyProtection="1">
      <alignment vertical="top" wrapText="1"/>
      <protection locked="0"/>
    </xf>
    <xf numFmtId="0" fontId="9" fillId="0" borderId="0" xfId="9" applyFont="1" applyAlignment="1" applyProtection="1">
      <alignment horizontal="left" vertical="top" wrapText="1" indent="5"/>
      <protection locked="0"/>
    </xf>
    <xf numFmtId="0" fontId="9" fillId="0" borderId="0" xfId="9" applyFont="1" applyAlignment="1" applyProtection="1">
      <alignment vertical="top"/>
      <protection locked="0"/>
    </xf>
    <xf numFmtId="0" fontId="9" fillId="0" borderId="0" xfId="9" applyFont="1" applyBorder="1" applyAlignment="1" applyProtection="1">
      <alignment horizontal="left" vertical="top" wrapText="1" indent="2"/>
      <protection locked="0"/>
    </xf>
    <xf numFmtId="0" fontId="9" fillId="0" borderId="0" xfId="9" applyFont="1" applyBorder="1" applyAlignment="1" applyProtection="1">
      <alignment vertical="top" wrapText="1"/>
      <protection locked="0"/>
    </xf>
    <xf numFmtId="0" fontId="9" fillId="0" borderId="0" xfId="9" applyFont="1" applyBorder="1" applyAlignment="1" applyProtection="1">
      <alignment horizontal="left" vertical="top" wrapText="1"/>
      <protection locked="0"/>
    </xf>
    <xf numFmtId="4" fontId="8" fillId="0" borderId="1" xfId="18" applyNumberFormat="1" applyFont="1" applyFill="1" applyBorder="1" applyAlignment="1" applyProtection="1">
      <alignment vertical="top"/>
      <protection locked="0"/>
    </xf>
    <xf numFmtId="4" fontId="8" fillId="0" borderId="0" xfId="18" applyNumberFormat="1" applyFont="1" applyFill="1" applyBorder="1" applyAlignment="1" applyProtection="1">
      <alignment vertical="top"/>
      <protection locked="0"/>
    </xf>
    <xf numFmtId="4" fontId="8" fillId="0" borderId="2" xfId="18" applyNumberFormat="1" applyFont="1" applyFill="1" applyBorder="1" applyAlignment="1" applyProtection="1">
      <alignment vertical="top"/>
      <protection locked="0"/>
    </xf>
    <xf numFmtId="4" fontId="8" fillId="0" borderId="3" xfId="18" applyNumberFormat="1" applyFont="1" applyFill="1" applyBorder="1" applyAlignment="1" applyProtection="1">
      <alignment vertical="top"/>
      <protection locked="0"/>
    </xf>
    <xf numFmtId="4" fontId="4" fillId="0" borderId="0" xfId="18" applyNumberFormat="1" applyFont="1" applyFill="1" applyBorder="1" applyAlignment="1" applyProtection="1">
      <alignment vertical="top"/>
      <protection locked="0"/>
    </xf>
    <xf numFmtId="4" fontId="4" fillId="0" borderId="3" xfId="18" applyNumberFormat="1" applyFont="1" applyFill="1" applyBorder="1" applyAlignment="1" applyProtection="1">
      <alignment vertical="top"/>
      <protection locked="0"/>
    </xf>
    <xf numFmtId="4" fontId="4" fillId="0" borderId="4" xfId="18" applyNumberFormat="1" applyFont="1" applyFill="1" applyBorder="1" applyAlignment="1" applyProtection="1">
      <alignment vertical="top"/>
      <protection locked="0"/>
    </xf>
    <xf numFmtId="4" fontId="4" fillId="0" borderId="5" xfId="18" applyNumberFormat="1" applyFont="1" applyFill="1" applyBorder="1" applyAlignment="1" applyProtection="1">
      <alignment vertical="top"/>
      <protection locked="0"/>
    </xf>
    <xf numFmtId="4" fontId="8" fillId="0" borderId="3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left"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justify"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0" fontId="10" fillId="0" borderId="0" xfId="8" applyFont="1" applyFill="1" applyBorder="1" applyAlignment="1" applyProtection="1">
      <alignment horizontal="center" wrapText="1"/>
      <protection locked="0"/>
    </xf>
    <xf numFmtId="0" fontId="10" fillId="0" borderId="0" xfId="8" applyFont="1" applyFill="1" applyAlignment="1" applyProtection="1">
      <alignment horizontal="center" vertical="top" wrapText="1"/>
      <protection locked="0"/>
    </xf>
    <xf numFmtId="0" fontId="10" fillId="0" borderId="0" xfId="8" applyFont="1" applyFill="1" applyAlignment="1" applyProtection="1">
      <alignment horizontal="center" wrapText="1"/>
      <protection locked="0"/>
    </xf>
    <xf numFmtId="4" fontId="4" fillId="0" borderId="5" xfId="8" applyNumberFormat="1" applyFont="1" applyFill="1" applyBorder="1" applyAlignment="1" applyProtection="1">
      <alignment vertical="top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  <xf numFmtId="0" fontId="5" fillId="2" borderId="12" xfId="8" applyFont="1" applyFill="1" applyBorder="1" applyAlignment="1" applyProtection="1">
      <alignment horizontal="center" vertical="center" wrapText="1"/>
      <protection locked="0"/>
    </xf>
    <xf numFmtId="0" fontId="5" fillId="2" borderId="13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Normal="100" workbookViewId="0">
      <pane ySplit="2" topLeftCell="A3" activePane="bottomLeft" state="frozen"/>
      <selection activeCell="H25" sqref="H25"/>
      <selection pane="bottomLeft" activeCell="A2" sqref="A2"/>
    </sheetView>
  </sheetViews>
  <sheetFormatPr baseColWidth="10" defaultRowHeight="11.25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>
      <c r="A1" s="66" t="s">
        <v>63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s="2" customFormat="1" ht="24.95" customHeight="1">
      <c r="A2" s="22" t="s">
        <v>3</v>
      </c>
      <c r="B2" s="22" t="s">
        <v>2</v>
      </c>
      <c r="C2" s="22" t="s">
        <v>1</v>
      </c>
      <c r="D2" s="22" t="s">
        <v>0</v>
      </c>
      <c r="E2" s="23" t="s">
        <v>5</v>
      </c>
      <c r="F2" s="23" t="s">
        <v>27</v>
      </c>
      <c r="G2" s="23" t="s">
        <v>6</v>
      </c>
      <c r="H2" s="23" t="s">
        <v>7</v>
      </c>
      <c r="I2" s="23" t="s">
        <v>9</v>
      </c>
      <c r="J2" s="23" t="s">
        <v>10</v>
      </c>
      <c r="K2" s="23" t="s">
        <v>8</v>
      </c>
    </row>
    <row r="3" spans="1:11" s="3" customFormat="1">
      <c r="A3" s="11"/>
      <c r="B3" s="10"/>
      <c r="C3" s="10"/>
      <c r="D3" s="14"/>
      <c r="E3" s="5">
        <v>270754331.51999998</v>
      </c>
      <c r="F3" s="5">
        <v>56269289.68</v>
      </c>
      <c r="G3" s="5">
        <v>327023621.19999999</v>
      </c>
      <c r="H3" s="5">
        <v>287531855.68000001</v>
      </c>
      <c r="I3" s="5">
        <v>287531855.68000001</v>
      </c>
      <c r="J3" s="5">
        <v>16777524.16</v>
      </c>
      <c r="K3" s="55">
        <v>16777524.16</v>
      </c>
    </row>
    <row r="4" spans="1:11">
      <c r="A4" s="56">
        <v>1</v>
      </c>
      <c r="B4" s="56"/>
      <c r="C4" s="56"/>
      <c r="D4" s="7" t="s">
        <v>30</v>
      </c>
      <c r="E4" s="4">
        <v>60475973.18</v>
      </c>
      <c r="F4" s="4">
        <v>4830164.22</v>
      </c>
      <c r="G4" s="4">
        <v>65306137.399999999</v>
      </c>
      <c r="H4" s="4">
        <v>68320715.969999999</v>
      </c>
      <c r="I4" s="4">
        <v>68320715.969999999</v>
      </c>
      <c r="J4" s="4">
        <v>7844742.79</v>
      </c>
      <c r="K4" s="57">
        <v>7844742.79</v>
      </c>
    </row>
    <row r="5" spans="1:11">
      <c r="A5" s="56">
        <v>1</v>
      </c>
      <c r="B5" s="56" t="s">
        <v>31</v>
      </c>
      <c r="C5" s="56"/>
      <c r="D5" s="58" t="s">
        <v>32</v>
      </c>
      <c r="E5" s="4">
        <v>23719072.98</v>
      </c>
      <c r="F5" s="4">
        <v>0</v>
      </c>
      <c r="G5" s="4">
        <v>23719072.98</v>
      </c>
      <c r="H5" s="4">
        <v>23902147.149999999</v>
      </c>
      <c r="I5" s="4">
        <v>23902147.149999999</v>
      </c>
      <c r="J5" s="4">
        <v>183074.17</v>
      </c>
      <c r="K5" s="57">
        <v>183074.17</v>
      </c>
    </row>
    <row r="6" spans="1:11">
      <c r="A6" s="56">
        <v>1</v>
      </c>
      <c r="B6" s="56" t="s">
        <v>31</v>
      </c>
      <c r="C6" s="56">
        <v>12</v>
      </c>
      <c r="D6" s="58" t="s">
        <v>33</v>
      </c>
      <c r="E6" s="4">
        <v>21511104.100000001</v>
      </c>
      <c r="F6" s="4">
        <v>0</v>
      </c>
      <c r="G6" s="4">
        <v>21511104.100000001</v>
      </c>
      <c r="H6" s="4">
        <v>21047422.260000002</v>
      </c>
      <c r="I6" s="4">
        <v>21047422.260000002</v>
      </c>
      <c r="J6" s="4">
        <v>-463681.84</v>
      </c>
      <c r="K6" s="57">
        <v>0</v>
      </c>
    </row>
    <row r="7" spans="1:11">
      <c r="A7" s="56">
        <v>1</v>
      </c>
      <c r="B7" s="56" t="s">
        <v>31</v>
      </c>
      <c r="C7" s="56">
        <v>13</v>
      </c>
      <c r="D7" s="12" t="s">
        <v>34</v>
      </c>
      <c r="E7" s="4">
        <v>456000</v>
      </c>
      <c r="F7" s="4">
        <v>0</v>
      </c>
      <c r="G7" s="4">
        <v>456000</v>
      </c>
      <c r="H7" s="4">
        <v>621415.47</v>
      </c>
      <c r="I7" s="4">
        <v>621415.47</v>
      </c>
      <c r="J7" s="4">
        <v>165415.47</v>
      </c>
      <c r="K7" s="57">
        <v>165415.47</v>
      </c>
    </row>
    <row r="8" spans="1:11">
      <c r="A8" s="56">
        <v>1</v>
      </c>
      <c r="B8" s="56" t="s">
        <v>31</v>
      </c>
      <c r="C8" s="56">
        <v>16</v>
      </c>
      <c r="D8" s="12" t="s">
        <v>35</v>
      </c>
      <c r="E8" s="4">
        <v>51615</v>
      </c>
      <c r="F8" s="4">
        <v>0</v>
      </c>
      <c r="G8" s="4">
        <v>51615</v>
      </c>
      <c r="H8" s="4">
        <v>6290</v>
      </c>
      <c r="I8" s="4">
        <v>6290</v>
      </c>
      <c r="J8" s="4">
        <v>-45325</v>
      </c>
      <c r="K8" s="57">
        <v>0</v>
      </c>
    </row>
    <row r="9" spans="1:11">
      <c r="A9" s="59">
        <v>1</v>
      </c>
      <c r="B9" s="59" t="s">
        <v>31</v>
      </c>
      <c r="C9" s="59">
        <v>17</v>
      </c>
      <c r="D9" s="8" t="s">
        <v>36</v>
      </c>
      <c r="E9" s="4">
        <v>1700353.88</v>
      </c>
      <c r="F9" s="4">
        <v>0</v>
      </c>
      <c r="G9" s="4">
        <v>1700353.88</v>
      </c>
      <c r="H9" s="4">
        <v>2227019.42</v>
      </c>
      <c r="I9" s="4">
        <v>2227019.42</v>
      </c>
      <c r="J9" s="4">
        <v>526665.54</v>
      </c>
      <c r="K9" s="57">
        <v>526665.54</v>
      </c>
    </row>
    <row r="10" spans="1:11">
      <c r="A10" s="59">
        <v>1</v>
      </c>
      <c r="B10" s="59" t="s">
        <v>37</v>
      </c>
      <c r="C10" s="59"/>
      <c r="D10" s="8" t="s">
        <v>38</v>
      </c>
      <c r="E10" s="4">
        <v>2500000</v>
      </c>
      <c r="F10" s="4">
        <v>2130164.2200000002</v>
      </c>
      <c r="G10" s="4">
        <v>4630164.22</v>
      </c>
      <c r="H10" s="4">
        <v>2031246.6</v>
      </c>
      <c r="I10" s="4">
        <v>2031246.6</v>
      </c>
      <c r="J10" s="4">
        <v>-468753.4</v>
      </c>
      <c r="K10" s="57">
        <v>0</v>
      </c>
    </row>
    <row r="11" spans="1:11">
      <c r="A11" s="59">
        <v>1</v>
      </c>
      <c r="B11" s="59" t="s">
        <v>37</v>
      </c>
      <c r="C11" s="59">
        <v>31</v>
      </c>
      <c r="D11" s="8" t="s">
        <v>39</v>
      </c>
      <c r="E11" s="4">
        <v>2500000</v>
      </c>
      <c r="F11" s="4">
        <v>2130164.2200000002</v>
      </c>
      <c r="G11" s="4">
        <v>4630164.22</v>
      </c>
      <c r="H11" s="4">
        <v>1971656.6</v>
      </c>
      <c r="I11" s="4">
        <v>1971656.6</v>
      </c>
      <c r="J11" s="4">
        <v>-528343.4</v>
      </c>
      <c r="K11" s="57">
        <v>0</v>
      </c>
    </row>
    <row r="12" spans="1:11">
      <c r="A12" s="59">
        <v>1</v>
      </c>
      <c r="B12" s="59" t="s">
        <v>37</v>
      </c>
      <c r="C12" s="59">
        <v>39</v>
      </c>
      <c r="D12" s="8" t="s">
        <v>40</v>
      </c>
      <c r="E12" s="4">
        <v>0</v>
      </c>
      <c r="F12" s="4">
        <v>0</v>
      </c>
      <c r="G12" s="4">
        <v>0</v>
      </c>
      <c r="H12" s="4">
        <v>59590</v>
      </c>
      <c r="I12" s="4">
        <v>59590</v>
      </c>
      <c r="J12" s="4">
        <v>59590</v>
      </c>
      <c r="K12" s="57">
        <v>59590</v>
      </c>
    </row>
    <row r="13" spans="1:11">
      <c r="A13" s="59">
        <v>1</v>
      </c>
      <c r="B13" s="59" t="s">
        <v>41</v>
      </c>
      <c r="C13" s="59"/>
      <c r="D13" s="8" t="s">
        <v>42</v>
      </c>
      <c r="E13" s="4">
        <v>18722046.57</v>
      </c>
      <c r="F13" s="4">
        <v>0</v>
      </c>
      <c r="G13" s="4">
        <v>18722046.57</v>
      </c>
      <c r="H13" s="4">
        <v>25588113.02</v>
      </c>
      <c r="I13" s="4">
        <v>25588113.02</v>
      </c>
      <c r="J13" s="4">
        <v>6866066.4500000002</v>
      </c>
      <c r="K13" s="57">
        <v>6866066.4500000002</v>
      </c>
    </row>
    <row r="14" spans="1:11">
      <c r="A14" s="56">
        <v>1</v>
      </c>
      <c r="B14" s="56" t="s">
        <v>41</v>
      </c>
      <c r="C14" s="12">
        <v>41</v>
      </c>
      <c r="D14" s="56" t="s">
        <v>43</v>
      </c>
      <c r="E14" s="4">
        <v>1450100</v>
      </c>
      <c r="F14" s="4">
        <v>0</v>
      </c>
      <c r="G14" s="4">
        <v>1450100</v>
      </c>
      <c r="H14" s="4">
        <v>1057574.33</v>
      </c>
      <c r="I14" s="4">
        <v>1057574.33</v>
      </c>
      <c r="J14" s="4">
        <v>-392525.67</v>
      </c>
      <c r="K14" s="57">
        <v>0</v>
      </c>
    </row>
    <row r="15" spans="1:11">
      <c r="A15" s="56">
        <v>1</v>
      </c>
      <c r="B15" s="56" t="s">
        <v>41</v>
      </c>
      <c r="C15" s="56">
        <v>43</v>
      </c>
      <c r="D15" s="12" t="s">
        <v>44</v>
      </c>
      <c r="E15" s="4">
        <v>6109855.7800000003</v>
      </c>
      <c r="F15" s="4">
        <v>0</v>
      </c>
      <c r="G15" s="4">
        <v>6109855.7800000003</v>
      </c>
      <c r="H15" s="4">
        <v>11083022.42</v>
      </c>
      <c r="I15" s="4">
        <v>11083022.42</v>
      </c>
      <c r="J15" s="4">
        <v>4973166.6399999997</v>
      </c>
      <c r="K15" s="57">
        <v>4973166.6399999997</v>
      </c>
    </row>
    <row r="16" spans="1:11">
      <c r="A16" s="59">
        <v>1</v>
      </c>
      <c r="B16" s="59" t="s">
        <v>41</v>
      </c>
      <c r="C16" s="59">
        <v>51</v>
      </c>
      <c r="D16" s="8" t="s">
        <v>45</v>
      </c>
      <c r="E16" s="4">
        <v>9166756.8699999992</v>
      </c>
      <c r="F16" s="4">
        <v>0</v>
      </c>
      <c r="G16" s="4">
        <v>9166756.8699999992</v>
      </c>
      <c r="H16" s="4">
        <v>11549953.460000001</v>
      </c>
      <c r="I16" s="4">
        <v>11549953.460000001</v>
      </c>
      <c r="J16" s="4">
        <v>2383196.59</v>
      </c>
      <c r="K16" s="57">
        <v>2383196.59</v>
      </c>
    </row>
    <row r="17" spans="1:11">
      <c r="A17" s="59">
        <v>1</v>
      </c>
      <c r="B17" s="59" t="s">
        <v>41</v>
      </c>
      <c r="C17" s="59">
        <v>61</v>
      </c>
      <c r="D17" s="8" t="s">
        <v>46</v>
      </c>
      <c r="E17" s="4">
        <v>1995333.92</v>
      </c>
      <c r="F17" s="4">
        <v>0</v>
      </c>
      <c r="G17" s="4">
        <v>1995333.92</v>
      </c>
      <c r="H17" s="4">
        <v>1897562.81</v>
      </c>
      <c r="I17" s="4">
        <v>1897562.81</v>
      </c>
      <c r="J17" s="4">
        <v>-97771.11</v>
      </c>
      <c r="K17" s="57">
        <v>0</v>
      </c>
    </row>
    <row r="18" spans="1:11">
      <c r="A18" s="59">
        <v>1</v>
      </c>
      <c r="B18" s="59" t="s">
        <v>52</v>
      </c>
      <c r="C18" s="59"/>
      <c r="D18" s="8" t="s">
        <v>53</v>
      </c>
      <c r="E18" s="4">
        <v>0</v>
      </c>
      <c r="F18" s="4">
        <v>0</v>
      </c>
      <c r="G18" s="4">
        <v>0</v>
      </c>
      <c r="H18" s="4">
        <v>8500</v>
      </c>
      <c r="I18" s="4">
        <v>8500</v>
      </c>
      <c r="J18" s="4">
        <v>8500</v>
      </c>
      <c r="K18" s="57">
        <v>8500</v>
      </c>
    </row>
    <row r="19" spans="1:11">
      <c r="A19" s="56">
        <v>1</v>
      </c>
      <c r="B19" s="56" t="s">
        <v>52</v>
      </c>
      <c r="C19" s="56">
        <v>83</v>
      </c>
      <c r="D19" s="12" t="s">
        <v>55</v>
      </c>
      <c r="E19" s="4">
        <v>0</v>
      </c>
      <c r="F19" s="4">
        <v>0</v>
      </c>
      <c r="G19" s="4">
        <v>0</v>
      </c>
      <c r="H19" s="4">
        <v>8500</v>
      </c>
      <c r="I19" s="4">
        <v>8500</v>
      </c>
      <c r="J19" s="4">
        <v>8500</v>
      </c>
      <c r="K19" s="57">
        <v>8500</v>
      </c>
    </row>
    <row r="20" spans="1:11">
      <c r="A20" s="59">
        <v>1</v>
      </c>
      <c r="B20" s="59" t="s">
        <v>47</v>
      </c>
      <c r="C20" s="59"/>
      <c r="D20" s="8" t="s">
        <v>48</v>
      </c>
      <c r="E20" s="4">
        <v>15534853.630000001</v>
      </c>
      <c r="F20" s="4">
        <v>2700000</v>
      </c>
      <c r="G20" s="4">
        <v>18234853.629999999</v>
      </c>
      <c r="H20" s="4">
        <v>16790709.199999999</v>
      </c>
      <c r="I20" s="4">
        <v>16790709.199999999</v>
      </c>
      <c r="J20" s="4">
        <v>1255855.57</v>
      </c>
      <c r="K20" s="57">
        <v>1255855.57</v>
      </c>
    </row>
    <row r="21" spans="1:11">
      <c r="A21" s="56">
        <v>1</v>
      </c>
      <c r="B21" s="56" t="s">
        <v>47</v>
      </c>
      <c r="C21" s="56">
        <v>3</v>
      </c>
      <c r="D21" s="12" t="s">
        <v>49</v>
      </c>
      <c r="E21" s="4">
        <v>15534853.630000001</v>
      </c>
      <c r="F21" s="4">
        <v>2700000</v>
      </c>
      <c r="G21" s="4">
        <v>18234853.629999999</v>
      </c>
      <c r="H21" s="4">
        <v>16790709.199999999</v>
      </c>
      <c r="I21" s="4">
        <v>16790709.199999999</v>
      </c>
      <c r="J21" s="4">
        <v>1255855.57</v>
      </c>
      <c r="K21" s="57">
        <v>1255855.57</v>
      </c>
    </row>
    <row r="22" spans="1:11">
      <c r="A22" s="59">
        <v>4</v>
      </c>
      <c r="B22" s="59"/>
      <c r="C22" s="59"/>
      <c r="D22" s="8" t="s">
        <v>50</v>
      </c>
      <c r="E22" s="4">
        <v>747695.54</v>
      </c>
      <c r="F22" s="4">
        <v>0</v>
      </c>
      <c r="G22" s="4">
        <v>747695.54</v>
      </c>
      <c r="H22" s="4">
        <v>979839.03</v>
      </c>
      <c r="I22" s="4">
        <v>979839.03</v>
      </c>
      <c r="J22" s="4">
        <v>232143.49</v>
      </c>
      <c r="K22" s="57">
        <v>232143.49</v>
      </c>
    </row>
    <row r="23" spans="1:11">
      <c r="A23" s="59">
        <v>4</v>
      </c>
      <c r="B23" s="59" t="s">
        <v>31</v>
      </c>
      <c r="C23" s="59"/>
      <c r="D23" s="60" t="s">
        <v>32</v>
      </c>
      <c r="E23" s="4">
        <v>747695.54</v>
      </c>
      <c r="F23" s="4">
        <v>0</v>
      </c>
      <c r="G23" s="4">
        <v>747695.54</v>
      </c>
      <c r="H23" s="4">
        <v>868988.12</v>
      </c>
      <c r="I23" s="4">
        <v>868988.12</v>
      </c>
      <c r="J23" s="4">
        <v>121292.58</v>
      </c>
      <c r="K23" s="57">
        <v>121292.58</v>
      </c>
    </row>
    <row r="24" spans="1:11">
      <c r="A24" s="59">
        <v>4</v>
      </c>
      <c r="B24" s="59" t="s">
        <v>31</v>
      </c>
      <c r="C24" s="59">
        <v>12</v>
      </c>
      <c r="D24" s="60" t="s">
        <v>33</v>
      </c>
      <c r="E24" s="4">
        <v>0</v>
      </c>
      <c r="F24" s="4">
        <v>0</v>
      </c>
      <c r="G24" s="4">
        <v>0</v>
      </c>
      <c r="H24" s="4">
        <v>39841.03</v>
      </c>
      <c r="I24" s="4">
        <v>39841.03</v>
      </c>
      <c r="J24" s="4">
        <v>39841.03</v>
      </c>
      <c r="K24" s="57">
        <v>39841.03</v>
      </c>
    </row>
    <row r="25" spans="1:11">
      <c r="A25" s="56">
        <v>4</v>
      </c>
      <c r="B25" s="56" t="s">
        <v>31</v>
      </c>
      <c r="C25" s="56">
        <v>17</v>
      </c>
      <c r="D25" s="12" t="s">
        <v>36</v>
      </c>
      <c r="E25" s="4">
        <v>747695.54</v>
      </c>
      <c r="F25" s="4">
        <v>0</v>
      </c>
      <c r="G25" s="4">
        <v>747695.54</v>
      </c>
      <c r="H25" s="4">
        <v>829147.09</v>
      </c>
      <c r="I25" s="4">
        <v>829147.09</v>
      </c>
      <c r="J25" s="4">
        <v>81451.55</v>
      </c>
      <c r="K25" s="57">
        <v>81451.55</v>
      </c>
    </row>
    <row r="26" spans="1:11">
      <c r="A26" s="56">
        <v>4</v>
      </c>
      <c r="B26" s="56" t="s">
        <v>37</v>
      </c>
      <c r="C26" s="56"/>
      <c r="D26" s="12" t="s">
        <v>38</v>
      </c>
      <c r="E26" s="4">
        <v>0</v>
      </c>
      <c r="F26" s="4">
        <v>0</v>
      </c>
      <c r="G26" s="4">
        <v>0</v>
      </c>
      <c r="H26" s="4">
        <v>120</v>
      </c>
      <c r="I26" s="4">
        <v>120</v>
      </c>
      <c r="J26" s="4">
        <v>120</v>
      </c>
      <c r="K26" s="57">
        <v>120</v>
      </c>
    </row>
    <row r="27" spans="1:11">
      <c r="A27" s="56">
        <v>4</v>
      </c>
      <c r="B27" s="56" t="s">
        <v>37</v>
      </c>
      <c r="C27" s="56">
        <v>39</v>
      </c>
      <c r="D27" s="56" t="s">
        <v>40</v>
      </c>
      <c r="E27" s="4">
        <v>0</v>
      </c>
      <c r="F27" s="4">
        <v>0</v>
      </c>
      <c r="G27" s="4">
        <v>0</v>
      </c>
      <c r="H27" s="4">
        <v>120</v>
      </c>
      <c r="I27" s="4">
        <v>120</v>
      </c>
      <c r="J27" s="4">
        <v>120</v>
      </c>
      <c r="K27" s="57">
        <v>120</v>
      </c>
    </row>
    <row r="28" spans="1:11">
      <c r="A28" s="56">
        <v>4</v>
      </c>
      <c r="B28" s="56" t="s">
        <v>41</v>
      </c>
      <c r="C28" s="56"/>
      <c r="D28" s="56" t="s">
        <v>42</v>
      </c>
      <c r="E28" s="4">
        <v>0</v>
      </c>
      <c r="F28" s="4">
        <v>0</v>
      </c>
      <c r="G28" s="4">
        <v>0</v>
      </c>
      <c r="H28" s="4">
        <v>110730.91</v>
      </c>
      <c r="I28" s="4">
        <v>110730.91</v>
      </c>
      <c r="J28" s="4">
        <v>110730.91</v>
      </c>
      <c r="K28" s="57">
        <v>110730.91</v>
      </c>
    </row>
    <row r="29" spans="1:11">
      <c r="A29" s="56">
        <v>4</v>
      </c>
      <c r="B29" s="56" t="s">
        <v>41</v>
      </c>
      <c r="C29" s="56">
        <v>41</v>
      </c>
      <c r="D29" s="56" t="s">
        <v>43</v>
      </c>
      <c r="E29" s="4">
        <v>0</v>
      </c>
      <c r="F29" s="4">
        <v>0</v>
      </c>
      <c r="G29" s="4">
        <v>0</v>
      </c>
      <c r="H29" s="4">
        <v>1662.63</v>
      </c>
      <c r="I29" s="4">
        <v>1662.63</v>
      </c>
      <c r="J29" s="4">
        <v>1662.63</v>
      </c>
      <c r="K29" s="57">
        <v>1662.63</v>
      </c>
    </row>
    <row r="30" spans="1:11">
      <c r="A30" s="56">
        <v>4</v>
      </c>
      <c r="B30" s="59" t="s">
        <v>41</v>
      </c>
      <c r="C30" s="59">
        <v>43</v>
      </c>
      <c r="D30" s="61" t="s">
        <v>44</v>
      </c>
      <c r="E30" s="4">
        <v>0</v>
      </c>
      <c r="F30" s="4">
        <v>0</v>
      </c>
      <c r="G30" s="4">
        <v>0</v>
      </c>
      <c r="H30" s="4">
        <v>17829.86</v>
      </c>
      <c r="I30" s="4">
        <v>17829.86</v>
      </c>
      <c r="J30" s="4">
        <v>17829.86</v>
      </c>
      <c r="K30" s="57">
        <v>17829.86</v>
      </c>
    </row>
    <row r="31" spans="1:11">
      <c r="A31" s="56">
        <v>4</v>
      </c>
      <c r="B31" s="56" t="s">
        <v>41</v>
      </c>
      <c r="C31" s="59">
        <v>51</v>
      </c>
      <c r="D31" s="56" t="s">
        <v>45</v>
      </c>
      <c r="E31" s="4">
        <v>0</v>
      </c>
      <c r="F31" s="4">
        <v>0</v>
      </c>
      <c r="G31" s="4">
        <v>0</v>
      </c>
      <c r="H31" s="4">
        <v>78898.28</v>
      </c>
      <c r="I31" s="4">
        <v>78898.28</v>
      </c>
      <c r="J31" s="4">
        <v>78898.28</v>
      </c>
      <c r="K31" s="57">
        <v>78898.28</v>
      </c>
    </row>
    <row r="32" spans="1:11">
      <c r="A32" s="59">
        <v>4</v>
      </c>
      <c r="B32" s="59" t="s">
        <v>41</v>
      </c>
      <c r="C32" s="59">
        <v>61</v>
      </c>
      <c r="D32" s="60" t="s">
        <v>46</v>
      </c>
      <c r="E32" s="4">
        <v>0</v>
      </c>
      <c r="F32" s="4">
        <v>0</v>
      </c>
      <c r="G32" s="4">
        <v>0</v>
      </c>
      <c r="H32" s="4">
        <v>12340.14</v>
      </c>
      <c r="I32" s="4">
        <v>12340.14</v>
      </c>
      <c r="J32" s="4">
        <v>12340.14</v>
      </c>
      <c r="K32" s="57">
        <v>12340.14</v>
      </c>
    </row>
    <row r="33" spans="1:11">
      <c r="A33" s="56">
        <v>5</v>
      </c>
      <c r="B33" s="56"/>
      <c r="C33" s="56"/>
      <c r="D33" s="56" t="s">
        <v>51</v>
      </c>
      <c r="E33" s="4">
        <v>186538779.25</v>
      </c>
      <c r="F33" s="4">
        <v>26019688.5</v>
      </c>
      <c r="G33" s="4">
        <v>212558467.75</v>
      </c>
      <c r="H33" s="4">
        <v>178172761.25999999</v>
      </c>
      <c r="I33" s="4">
        <v>178172761.25999999</v>
      </c>
      <c r="J33" s="4">
        <v>-8366017.9900000002</v>
      </c>
      <c r="K33" s="57">
        <v>0</v>
      </c>
    </row>
    <row r="34" spans="1:11">
      <c r="A34" s="56">
        <v>5</v>
      </c>
      <c r="B34" s="56" t="s">
        <v>41</v>
      </c>
      <c r="C34" s="56"/>
      <c r="D34" s="56" t="s">
        <v>42</v>
      </c>
      <c r="E34" s="4">
        <v>0</v>
      </c>
      <c r="F34" s="4">
        <v>0</v>
      </c>
      <c r="G34" s="4">
        <v>0</v>
      </c>
      <c r="H34" s="4">
        <v>270724.69</v>
      </c>
      <c r="I34" s="4">
        <v>270724.69</v>
      </c>
      <c r="J34" s="4">
        <v>270724.69</v>
      </c>
      <c r="K34" s="57">
        <v>270724.69</v>
      </c>
    </row>
    <row r="35" spans="1:11">
      <c r="A35" s="56">
        <v>5</v>
      </c>
      <c r="B35" s="56" t="s">
        <v>41</v>
      </c>
      <c r="C35" s="56">
        <v>61</v>
      </c>
      <c r="D35" s="56" t="s">
        <v>46</v>
      </c>
      <c r="E35" s="4">
        <v>0</v>
      </c>
      <c r="F35" s="4">
        <v>0</v>
      </c>
      <c r="G35" s="4">
        <v>0</v>
      </c>
      <c r="H35" s="4">
        <v>270724.69</v>
      </c>
      <c r="I35" s="4">
        <v>270724.69</v>
      </c>
      <c r="J35" s="4">
        <v>270724.69</v>
      </c>
      <c r="K35" s="57">
        <v>270724.69</v>
      </c>
    </row>
    <row r="36" spans="1:11">
      <c r="A36" s="56">
        <v>5</v>
      </c>
      <c r="B36" s="56" t="s">
        <v>52</v>
      </c>
      <c r="C36" s="12"/>
      <c r="D36" s="56" t="s">
        <v>53</v>
      </c>
      <c r="E36" s="4">
        <v>57465872</v>
      </c>
      <c r="F36" s="4">
        <v>10760127.560000001</v>
      </c>
      <c r="G36" s="4">
        <v>68225999.560000002</v>
      </c>
      <c r="H36" s="4">
        <v>56214238.009999998</v>
      </c>
      <c r="I36" s="4">
        <v>56214238.009999998</v>
      </c>
      <c r="J36" s="4">
        <v>-1251633.99</v>
      </c>
      <c r="K36" s="57">
        <v>3828926.9</v>
      </c>
    </row>
    <row r="37" spans="1:11">
      <c r="A37" s="56">
        <v>5</v>
      </c>
      <c r="B37" s="56" t="s">
        <v>52</v>
      </c>
      <c r="C37" s="56">
        <v>82</v>
      </c>
      <c r="D37" s="56" t="s">
        <v>54</v>
      </c>
      <c r="E37" s="4">
        <v>42965872</v>
      </c>
      <c r="F37" s="4">
        <v>3216744</v>
      </c>
      <c r="G37" s="4">
        <v>46182616</v>
      </c>
      <c r="H37" s="4">
        <v>46794798.899999999</v>
      </c>
      <c r="I37" s="4">
        <v>46794798.899999999</v>
      </c>
      <c r="J37" s="4">
        <v>3828926.9</v>
      </c>
      <c r="K37" s="57">
        <v>3828926.9</v>
      </c>
    </row>
    <row r="38" spans="1:11">
      <c r="A38" s="56">
        <v>5</v>
      </c>
      <c r="B38" s="59" t="s">
        <v>52</v>
      </c>
      <c r="C38" s="59">
        <v>83</v>
      </c>
      <c r="D38" s="59" t="s">
        <v>55</v>
      </c>
      <c r="E38" s="4">
        <v>14500000</v>
      </c>
      <c r="F38" s="4">
        <v>7543383.5599999996</v>
      </c>
      <c r="G38" s="4">
        <v>22043383.559999999</v>
      </c>
      <c r="H38" s="4">
        <v>9419439.1099999994</v>
      </c>
      <c r="I38" s="4">
        <v>9419439.1099999994</v>
      </c>
      <c r="J38" s="4">
        <v>-5080560.8899999997</v>
      </c>
      <c r="K38" s="57">
        <v>0</v>
      </c>
    </row>
    <row r="39" spans="1:11">
      <c r="A39" s="56">
        <v>5</v>
      </c>
      <c r="B39" s="56" t="s">
        <v>56</v>
      </c>
      <c r="C39" s="56"/>
      <c r="D39" s="56" t="s">
        <v>57</v>
      </c>
      <c r="E39" s="4">
        <v>84404832</v>
      </c>
      <c r="F39" s="4">
        <v>5766482.7699999996</v>
      </c>
      <c r="G39" s="4">
        <v>90171314.769999996</v>
      </c>
      <c r="H39" s="4">
        <v>98350428.810000002</v>
      </c>
      <c r="I39" s="4">
        <v>98350428.810000002</v>
      </c>
      <c r="J39" s="4">
        <v>13945596.810000001</v>
      </c>
      <c r="K39" s="57">
        <v>13945596.810000001</v>
      </c>
    </row>
    <row r="40" spans="1:11">
      <c r="A40" s="56">
        <v>5</v>
      </c>
      <c r="B40" s="59" t="s">
        <v>56</v>
      </c>
      <c r="C40" s="59">
        <v>81</v>
      </c>
      <c r="D40" s="59" t="s">
        <v>57</v>
      </c>
      <c r="E40" s="4">
        <v>84404832</v>
      </c>
      <c r="F40" s="4">
        <v>5766482.7699999996</v>
      </c>
      <c r="G40" s="4">
        <v>90171314.769999996</v>
      </c>
      <c r="H40" s="4">
        <v>98350428.810000002</v>
      </c>
      <c r="I40" s="4">
        <v>98350428.810000002</v>
      </c>
      <c r="J40" s="4">
        <v>13945596.810000001</v>
      </c>
      <c r="K40" s="57">
        <v>13945596.810000001</v>
      </c>
    </row>
    <row r="41" spans="1:11">
      <c r="A41" s="56">
        <v>5</v>
      </c>
      <c r="B41" s="56" t="s">
        <v>47</v>
      </c>
      <c r="C41" s="56"/>
      <c r="D41" s="56" t="s">
        <v>48</v>
      </c>
      <c r="E41" s="4">
        <v>44668075.25</v>
      </c>
      <c r="F41" s="4">
        <v>9493078.1699999999</v>
      </c>
      <c r="G41" s="4">
        <v>54161153.420000002</v>
      </c>
      <c r="H41" s="4">
        <v>23337369.75</v>
      </c>
      <c r="I41" s="4">
        <v>23337369.75</v>
      </c>
      <c r="J41" s="4">
        <v>-21330705.5</v>
      </c>
      <c r="K41" s="57">
        <v>0</v>
      </c>
    </row>
    <row r="42" spans="1:11">
      <c r="A42" s="56">
        <v>5</v>
      </c>
      <c r="B42" s="56" t="s">
        <v>47</v>
      </c>
      <c r="C42" s="56">
        <v>3</v>
      </c>
      <c r="D42" s="56" t="s">
        <v>49</v>
      </c>
      <c r="E42" s="4">
        <v>44668075.25</v>
      </c>
      <c r="F42" s="4">
        <v>9493078.1699999999</v>
      </c>
      <c r="G42" s="4">
        <v>54161153.420000002</v>
      </c>
      <c r="H42" s="4">
        <v>23337369.75</v>
      </c>
      <c r="I42" s="4">
        <v>23337369.75</v>
      </c>
      <c r="J42" s="4">
        <v>-21330705.5</v>
      </c>
      <c r="K42" s="57">
        <v>0</v>
      </c>
    </row>
    <row r="43" spans="1:11">
      <c r="A43" s="56">
        <v>6</v>
      </c>
      <c r="B43" s="59"/>
      <c r="C43" s="59"/>
      <c r="D43" s="59" t="s">
        <v>58</v>
      </c>
      <c r="E43" s="4">
        <v>22991883.550000001</v>
      </c>
      <c r="F43" s="4">
        <v>25419436.960000001</v>
      </c>
      <c r="G43" s="4">
        <v>48411320.509999998</v>
      </c>
      <c r="H43" s="4">
        <v>40058539.420000002</v>
      </c>
      <c r="I43" s="4">
        <v>40058539.420000002</v>
      </c>
      <c r="J43" s="4">
        <v>17066655.870000001</v>
      </c>
      <c r="K43" s="57">
        <v>17066655.870000001</v>
      </c>
    </row>
    <row r="44" spans="1:11">
      <c r="A44" s="56">
        <v>6</v>
      </c>
      <c r="B44" s="59" t="s">
        <v>52</v>
      </c>
      <c r="C44" s="59"/>
      <c r="D44" s="59" t="s">
        <v>53</v>
      </c>
      <c r="E44" s="4">
        <v>18620876.190000001</v>
      </c>
      <c r="F44" s="4">
        <v>25419436.960000001</v>
      </c>
      <c r="G44" s="4">
        <v>44040313.149999999</v>
      </c>
      <c r="H44" s="4">
        <v>33781267.280000001</v>
      </c>
      <c r="I44" s="4">
        <v>33781267.280000001</v>
      </c>
      <c r="J44" s="4">
        <v>15160391.09</v>
      </c>
      <c r="K44" s="57">
        <v>15160391.09</v>
      </c>
    </row>
    <row r="45" spans="1:11">
      <c r="A45" s="56">
        <v>6</v>
      </c>
      <c r="B45" s="56" t="s">
        <v>52</v>
      </c>
      <c r="C45" s="56">
        <v>83</v>
      </c>
      <c r="D45" s="56" t="s">
        <v>55</v>
      </c>
      <c r="E45" s="4">
        <v>18620876.190000001</v>
      </c>
      <c r="F45" s="4">
        <v>25419436.960000001</v>
      </c>
      <c r="G45" s="4">
        <v>44040313.149999999</v>
      </c>
      <c r="H45" s="4">
        <v>33781267.280000001</v>
      </c>
      <c r="I45" s="4">
        <v>33781267.280000001</v>
      </c>
      <c r="J45" s="4">
        <v>15160391.09</v>
      </c>
      <c r="K45" s="57">
        <v>15160391.09</v>
      </c>
    </row>
    <row r="46" spans="1:11">
      <c r="A46" s="56">
        <v>6</v>
      </c>
      <c r="B46" s="56" t="s">
        <v>47</v>
      </c>
      <c r="C46" s="56"/>
      <c r="D46" s="56" t="s">
        <v>48</v>
      </c>
      <c r="E46" s="51">
        <v>4371007.3600000003</v>
      </c>
      <c r="F46" s="51">
        <v>0</v>
      </c>
      <c r="G46" s="51">
        <v>4371007.3600000003</v>
      </c>
      <c r="H46" s="51">
        <v>6277272.1399999997</v>
      </c>
      <c r="I46" s="51">
        <v>6277272.1399999997</v>
      </c>
      <c r="J46" s="51">
        <v>1906264.78</v>
      </c>
      <c r="K46" s="52">
        <v>1906264.78</v>
      </c>
    </row>
    <row r="47" spans="1:11">
      <c r="A47" s="56">
        <v>6</v>
      </c>
      <c r="B47" s="59" t="s">
        <v>47</v>
      </c>
      <c r="C47" s="59">
        <v>3</v>
      </c>
      <c r="D47" s="59" t="s">
        <v>49</v>
      </c>
      <c r="E47" s="4">
        <v>4371007.3600000003</v>
      </c>
      <c r="F47" s="4">
        <v>0</v>
      </c>
      <c r="G47" s="4">
        <v>4371007.3600000003</v>
      </c>
      <c r="H47" s="4">
        <v>6277272.1399999997</v>
      </c>
      <c r="I47" s="4">
        <v>6277272.1399999997</v>
      </c>
      <c r="J47" s="4">
        <v>1906264.78</v>
      </c>
      <c r="K47" s="57">
        <v>1906264.78</v>
      </c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>
      <c r="A1" s="66" t="s">
        <v>64</v>
      </c>
      <c r="B1" s="67"/>
      <c r="C1" s="67"/>
      <c r="D1" s="67"/>
      <c r="E1" s="67"/>
      <c r="F1" s="67"/>
      <c r="G1" s="67"/>
      <c r="H1" s="67"/>
      <c r="I1" s="68"/>
      <c r="J1" s="12"/>
    </row>
    <row r="2" spans="1:10" s="15" customFormat="1" ht="24.95" customHeight="1">
      <c r="A2" s="22" t="s">
        <v>1</v>
      </c>
      <c r="B2" s="22" t="s">
        <v>0</v>
      </c>
      <c r="C2" s="23" t="s">
        <v>5</v>
      </c>
      <c r="D2" s="23" t="s">
        <v>27</v>
      </c>
      <c r="E2" s="23" t="s">
        <v>6</v>
      </c>
      <c r="F2" s="23" t="s">
        <v>7</v>
      </c>
      <c r="G2" s="23" t="s">
        <v>9</v>
      </c>
      <c r="H2" s="23" t="s">
        <v>10</v>
      </c>
      <c r="I2" s="23" t="s">
        <v>8</v>
      </c>
      <c r="J2" s="6"/>
    </row>
    <row r="3" spans="1:10" s="9" customFormat="1">
      <c r="A3" s="16">
        <v>90001</v>
      </c>
      <c r="B3" s="7" t="s">
        <v>4</v>
      </c>
      <c r="C3" s="48">
        <f>SUM(C4:C8)+C11+SUM(C15:C18)</f>
        <v>270754331.51999998</v>
      </c>
      <c r="D3" s="48">
        <f>SUM(D4:D8)+D11+SUM(D15:D18)</f>
        <v>56269289.68</v>
      </c>
      <c r="E3" s="48">
        <f>SUM(E4:E8)+E11+SUM(E15:E18)</f>
        <v>327023621.19999999</v>
      </c>
      <c r="F3" s="48">
        <f>SUM(F4:F8)+F11+SUM(F15:F18)</f>
        <v>287531855.68000001</v>
      </c>
      <c r="G3" s="48">
        <f>SUM(G4:G8)+G11+SUM(G15:G18)</f>
        <v>287531855.68000001</v>
      </c>
      <c r="H3" s="48">
        <f>+G3-C3</f>
        <v>16777524.160000026</v>
      </c>
      <c r="I3" s="50">
        <f>IF(H3&gt;0,H3,0)</f>
        <v>16777524.160000026</v>
      </c>
      <c r="J3" s="8"/>
    </row>
    <row r="4" spans="1:10" s="9" customFormat="1">
      <c r="A4" s="17">
        <v>10</v>
      </c>
      <c r="B4" s="8" t="s">
        <v>11</v>
      </c>
      <c r="C4" s="51">
        <v>24466768.52</v>
      </c>
      <c r="D4" s="51">
        <v>0</v>
      </c>
      <c r="E4" s="51">
        <f>D4+C4</f>
        <v>24466768.52</v>
      </c>
      <c r="F4" s="51">
        <v>24771135.27</v>
      </c>
      <c r="G4" s="51">
        <v>24771135.27</v>
      </c>
      <c r="H4" s="51">
        <f t="shared" ref="H4:H15" si="0">+G4-C4</f>
        <v>304366.75</v>
      </c>
      <c r="I4" s="52">
        <f>IF(H4&gt;0,H4,0)</f>
        <v>304366.75</v>
      </c>
      <c r="J4" s="8"/>
    </row>
    <row r="5" spans="1:10" s="9" customFormat="1">
      <c r="A5" s="17">
        <v>20</v>
      </c>
      <c r="B5" s="8" t="s">
        <v>12</v>
      </c>
      <c r="C5" s="51">
        <v>0</v>
      </c>
      <c r="D5" s="51">
        <v>0</v>
      </c>
      <c r="E5" s="51">
        <f t="shared" ref="E5:E15" si="1">D5+C5</f>
        <v>0</v>
      </c>
      <c r="F5" s="51">
        <v>0</v>
      </c>
      <c r="G5" s="51">
        <v>0</v>
      </c>
      <c r="H5" s="51">
        <f t="shared" si="0"/>
        <v>0</v>
      </c>
      <c r="I5" s="52">
        <f t="shared" ref="I5:I15" si="2">IF(H5&gt;0,H5,0)</f>
        <v>0</v>
      </c>
      <c r="J5" s="8"/>
    </row>
    <row r="6" spans="1:10" s="9" customFormat="1">
      <c r="A6" s="17">
        <v>30</v>
      </c>
      <c r="B6" s="8" t="s">
        <v>13</v>
      </c>
      <c r="C6" s="51">
        <v>2500000</v>
      </c>
      <c r="D6" s="51">
        <v>2130164.2200000002</v>
      </c>
      <c r="E6" s="51">
        <f t="shared" si="1"/>
        <v>4630164.2200000007</v>
      </c>
      <c r="F6" s="51">
        <v>2031366.6</v>
      </c>
      <c r="G6" s="51">
        <v>2031366.6</v>
      </c>
      <c r="H6" s="51">
        <f t="shared" si="0"/>
        <v>-468633.39999999991</v>
      </c>
      <c r="I6" s="52">
        <f t="shared" si="2"/>
        <v>0</v>
      </c>
      <c r="J6" s="8"/>
    </row>
    <row r="7" spans="1:10" s="9" customFormat="1">
      <c r="A7" s="17">
        <v>40</v>
      </c>
      <c r="B7" s="8" t="s">
        <v>14</v>
      </c>
      <c r="C7" s="51">
        <v>7559955.7800000003</v>
      </c>
      <c r="D7" s="51">
        <v>0</v>
      </c>
      <c r="E7" s="51">
        <f t="shared" si="1"/>
        <v>7559955.7800000003</v>
      </c>
      <c r="F7" s="51">
        <v>12160089.24</v>
      </c>
      <c r="G7" s="51">
        <v>12160089.24</v>
      </c>
      <c r="H7" s="51">
        <f t="shared" si="0"/>
        <v>4600133.46</v>
      </c>
      <c r="I7" s="52">
        <f t="shared" si="2"/>
        <v>4600133.46</v>
      </c>
      <c r="J7" s="8"/>
    </row>
    <row r="8" spans="1:10" s="9" customFormat="1">
      <c r="A8" s="17">
        <v>50</v>
      </c>
      <c r="B8" s="8" t="s">
        <v>15</v>
      </c>
      <c r="C8" s="51">
        <v>9166756.8699999992</v>
      </c>
      <c r="D8" s="51">
        <v>0</v>
      </c>
      <c r="E8" s="51">
        <f t="shared" si="1"/>
        <v>9166756.8699999992</v>
      </c>
      <c r="F8" s="51">
        <v>11628851.74</v>
      </c>
      <c r="G8" s="51">
        <v>11628851.74</v>
      </c>
      <c r="H8" s="51">
        <f t="shared" si="0"/>
        <v>2462094.870000001</v>
      </c>
      <c r="I8" s="52">
        <f t="shared" si="2"/>
        <v>2462094.870000001</v>
      </c>
      <c r="J8" s="8"/>
    </row>
    <row r="9" spans="1:10" s="9" customFormat="1">
      <c r="A9" s="17">
        <v>51</v>
      </c>
      <c r="B9" s="18" t="s">
        <v>16</v>
      </c>
      <c r="C9" s="51">
        <v>9166756.8699999992</v>
      </c>
      <c r="D9" s="51">
        <v>0</v>
      </c>
      <c r="E9" s="51">
        <f t="shared" si="1"/>
        <v>9166756.8699999992</v>
      </c>
      <c r="F9" s="51">
        <v>11628851.74</v>
      </c>
      <c r="G9" s="51">
        <v>11628851.74</v>
      </c>
      <c r="H9" s="51">
        <f t="shared" si="0"/>
        <v>2462094.870000001</v>
      </c>
      <c r="I9" s="52">
        <f t="shared" si="2"/>
        <v>2462094.870000001</v>
      </c>
      <c r="J9" s="8"/>
    </row>
    <row r="10" spans="1:10" s="9" customFormat="1">
      <c r="A10" s="17">
        <v>52</v>
      </c>
      <c r="B10" s="18" t="s">
        <v>17</v>
      </c>
      <c r="C10" s="51">
        <v>0</v>
      </c>
      <c r="D10" s="51">
        <v>0</v>
      </c>
      <c r="E10" s="51">
        <f t="shared" si="1"/>
        <v>0</v>
      </c>
      <c r="F10" s="51">
        <v>0</v>
      </c>
      <c r="G10" s="51">
        <v>0</v>
      </c>
      <c r="H10" s="51">
        <f t="shared" si="0"/>
        <v>0</v>
      </c>
      <c r="I10" s="52">
        <f t="shared" si="2"/>
        <v>0</v>
      </c>
      <c r="J10" s="8"/>
    </row>
    <row r="11" spans="1:10" s="9" customFormat="1">
      <c r="A11" s="17">
        <v>60</v>
      </c>
      <c r="B11" s="8" t="s">
        <v>18</v>
      </c>
      <c r="C11" s="51">
        <v>1995333.92</v>
      </c>
      <c r="D11" s="51">
        <v>0</v>
      </c>
      <c r="E11" s="51">
        <f t="shared" si="1"/>
        <v>1995333.92</v>
      </c>
      <c r="F11" s="51">
        <v>2180627.64</v>
      </c>
      <c r="G11" s="51">
        <v>2180627.64</v>
      </c>
      <c r="H11" s="51">
        <f t="shared" si="0"/>
        <v>185293.7200000002</v>
      </c>
      <c r="I11" s="52">
        <f t="shared" si="2"/>
        <v>185293.7200000002</v>
      </c>
      <c r="J11" s="8"/>
    </row>
    <row r="12" spans="1:10" s="9" customFormat="1">
      <c r="A12" s="17">
        <v>61</v>
      </c>
      <c r="B12" s="18" t="s">
        <v>16</v>
      </c>
      <c r="C12" s="51">
        <v>1995333.92</v>
      </c>
      <c r="D12" s="51">
        <v>0</v>
      </c>
      <c r="E12" s="51">
        <f t="shared" si="1"/>
        <v>1995333.92</v>
      </c>
      <c r="F12" s="51">
        <v>2180627.64</v>
      </c>
      <c r="G12" s="51">
        <v>2180627.64</v>
      </c>
      <c r="H12" s="51">
        <f t="shared" si="0"/>
        <v>185293.7200000002</v>
      </c>
      <c r="I12" s="52">
        <f t="shared" si="2"/>
        <v>185293.7200000002</v>
      </c>
      <c r="J12" s="8"/>
    </row>
    <row r="13" spans="1:10" s="9" customFormat="1">
      <c r="A13" s="17">
        <v>62</v>
      </c>
      <c r="B13" s="18" t="s">
        <v>17</v>
      </c>
      <c r="C13" s="51">
        <v>0</v>
      </c>
      <c r="D13" s="51">
        <v>0</v>
      </c>
      <c r="E13" s="51">
        <f t="shared" si="1"/>
        <v>0</v>
      </c>
      <c r="F13" s="51">
        <v>0</v>
      </c>
      <c r="G13" s="51">
        <v>0</v>
      </c>
      <c r="H13" s="51">
        <f t="shared" si="0"/>
        <v>0</v>
      </c>
      <c r="I13" s="52">
        <f t="shared" si="2"/>
        <v>0</v>
      </c>
      <c r="J13" s="8"/>
    </row>
    <row r="14" spans="1:10" s="9" customFormat="1" ht="33.75">
      <c r="A14" s="17">
        <v>69</v>
      </c>
      <c r="B14" s="19" t="s">
        <v>28</v>
      </c>
      <c r="C14" s="51">
        <v>0</v>
      </c>
      <c r="D14" s="51">
        <v>0</v>
      </c>
      <c r="E14" s="51">
        <f t="shared" si="1"/>
        <v>0</v>
      </c>
      <c r="F14" s="51">
        <v>0</v>
      </c>
      <c r="G14" s="51">
        <v>0</v>
      </c>
      <c r="H14" s="51">
        <f t="shared" si="0"/>
        <v>0</v>
      </c>
      <c r="I14" s="52">
        <f t="shared" si="2"/>
        <v>0</v>
      </c>
      <c r="J14" s="8"/>
    </row>
    <row r="15" spans="1:10" s="9" customFormat="1">
      <c r="A15" s="17">
        <v>70</v>
      </c>
      <c r="B15" s="8" t="s">
        <v>19</v>
      </c>
      <c r="C15" s="51">
        <v>0</v>
      </c>
      <c r="D15" s="51">
        <v>0</v>
      </c>
      <c r="E15" s="51">
        <f t="shared" si="1"/>
        <v>0</v>
      </c>
      <c r="F15" s="51">
        <v>0</v>
      </c>
      <c r="G15" s="51">
        <v>0</v>
      </c>
      <c r="H15" s="51">
        <f t="shared" si="0"/>
        <v>0</v>
      </c>
      <c r="I15" s="52">
        <f t="shared" si="2"/>
        <v>0</v>
      </c>
      <c r="J15" s="8"/>
    </row>
    <row r="16" spans="1:10" s="9" customFormat="1">
      <c r="A16" s="17">
        <v>80</v>
      </c>
      <c r="B16" s="8" t="s">
        <v>20</v>
      </c>
      <c r="C16" s="51">
        <v>160491580.19</v>
      </c>
      <c r="D16" s="51">
        <v>41946047.289999999</v>
      </c>
      <c r="E16" s="51">
        <f>D16+C16</f>
        <v>202437627.47999999</v>
      </c>
      <c r="F16" s="51">
        <v>188354434.09999999</v>
      </c>
      <c r="G16" s="51">
        <v>188354434.09999999</v>
      </c>
      <c r="H16" s="51">
        <f>+G16-C16</f>
        <v>27862853.909999996</v>
      </c>
      <c r="I16" s="52">
        <f>IF(H16&gt;0,H16,0)</f>
        <v>27862853.909999996</v>
      </c>
      <c r="J16" s="8"/>
    </row>
    <row r="17" spans="1:10" s="9" customFormat="1">
      <c r="A17" s="17">
        <v>90</v>
      </c>
      <c r="B17" s="8" t="s">
        <v>22</v>
      </c>
      <c r="C17" s="51">
        <v>0</v>
      </c>
      <c r="D17" s="51">
        <v>0</v>
      </c>
      <c r="E17" s="51">
        <f>D17+C17</f>
        <v>0</v>
      </c>
      <c r="F17" s="51">
        <v>0</v>
      </c>
      <c r="G17" s="51">
        <v>0</v>
      </c>
      <c r="H17" s="51">
        <f>+G17-C17</f>
        <v>0</v>
      </c>
      <c r="I17" s="57">
        <v>0</v>
      </c>
      <c r="J17" s="8"/>
    </row>
    <row r="18" spans="1:10" s="9" customFormat="1">
      <c r="A18" s="20" t="s">
        <v>26</v>
      </c>
      <c r="B18" s="21" t="s">
        <v>21</v>
      </c>
      <c r="C18" s="53">
        <v>64573936.240000002</v>
      </c>
      <c r="D18" s="53">
        <v>12193078.17</v>
      </c>
      <c r="E18" s="53">
        <f>D18+C18</f>
        <v>76767014.409999996</v>
      </c>
      <c r="F18" s="53">
        <v>46405351.090000004</v>
      </c>
      <c r="G18" s="53">
        <v>46405351.090000004</v>
      </c>
      <c r="H18" s="53">
        <f>+G18-C18</f>
        <v>-18168585.149999999</v>
      </c>
      <c r="I18" s="65">
        <v>0</v>
      </c>
      <c r="J18" s="8"/>
    </row>
    <row r="20" spans="1:10">
      <c r="A20" s="37" t="s">
        <v>29</v>
      </c>
      <c r="B20" s="38"/>
      <c r="C20" s="38"/>
      <c r="D20" s="39"/>
    </row>
    <row r="21" spans="1:10">
      <c r="A21" s="40"/>
      <c r="B21" s="38"/>
      <c r="C21" s="38"/>
      <c r="D21" s="39"/>
    </row>
    <row r="22" spans="1:10">
      <c r="A22" s="41"/>
      <c r="B22" s="42"/>
      <c r="C22" s="41"/>
      <c r="D22" s="41"/>
    </row>
    <row r="23" spans="1:10">
      <c r="A23" s="43"/>
      <c r="B23" s="41"/>
      <c r="C23" s="41"/>
      <c r="D23" s="41"/>
    </row>
    <row r="24" spans="1:10" ht="24">
      <c r="A24" s="43"/>
      <c r="B24" s="62" t="s">
        <v>59</v>
      </c>
      <c r="C24" s="43"/>
      <c r="D24" s="62" t="s">
        <v>61</v>
      </c>
    </row>
    <row r="25" spans="1:10" ht="24">
      <c r="A25" s="43"/>
      <c r="B25" s="63" t="s">
        <v>60</v>
      </c>
      <c r="C25" s="45"/>
      <c r="D25" s="64" t="s">
        <v>62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>
      <c r="A1" s="66" t="s">
        <v>65</v>
      </c>
      <c r="B1" s="67"/>
      <c r="C1" s="67"/>
      <c r="D1" s="67"/>
      <c r="E1" s="67"/>
      <c r="F1" s="67"/>
      <c r="G1" s="67"/>
      <c r="H1" s="67"/>
      <c r="I1" s="68"/>
      <c r="J1" s="12"/>
    </row>
    <row r="2" spans="1:10" s="15" customFormat="1" ht="24.95" customHeight="1">
      <c r="A2" s="28" t="s">
        <v>1</v>
      </c>
      <c r="B2" s="29" t="s">
        <v>0</v>
      </c>
      <c r="C2" s="30" t="s">
        <v>5</v>
      </c>
      <c r="D2" s="31" t="s">
        <v>27</v>
      </c>
      <c r="E2" s="30" t="s">
        <v>6</v>
      </c>
      <c r="F2" s="30" t="s">
        <v>7</v>
      </c>
      <c r="G2" s="30" t="s">
        <v>9</v>
      </c>
      <c r="H2" s="30" t="s">
        <v>10</v>
      </c>
      <c r="I2" s="30" t="s">
        <v>8</v>
      </c>
      <c r="J2" s="6"/>
    </row>
    <row r="3" spans="1:10">
      <c r="A3" s="32">
        <v>90001</v>
      </c>
      <c r="B3" s="33" t="s">
        <v>4</v>
      </c>
      <c r="C3" s="47">
        <f>SUM(C4+C16+C21)</f>
        <v>270754331.51999998</v>
      </c>
      <c r="D3" s="47">
        <f>SUM(D4+D16+D21)</f>
        <v>56269289.68</v>
      </c>
      <c r="E3" s="47">
        <f>SUM(E4+E16+E21)</f>
        <v>327023621.19999999</v>
      </c>
      <c r="F3" s="47">
        <f>SUM(F4+F16+F21)</f>
        <v>287531855.68000001</v>
      </c>
      <c r="G3" s="47">
        <f>SUM(G4+G16+G21)</f>
        <v>287531855.68000001</v>
      </c>
      <c r="H3" s="48">
        <f>+G3-C3</f>
        <v>16777524.160000026</v>
      </c>
      <c r="I3" s="49">
        <f>IF(H3&gt;0,H3,0)</f>
        <v>16777524.160000026</v>
      </c>
      <c r="J3" s="8"/>
    </row>
    <row r="4" spans="1:10">
      <c r="A4" s="34">
        <v>90002</v>
      </c>
      <c r="B4" s="26" t="s">
        <v>23</v>
      </c>
      <c r="C4" s="48">
        <f>SUM(C5:C8)+C11+C14+C15</f>
        <v>206180395.28</v>
      </c>
      <c r="D4" s="48">
        <f>SUM(D5:D8)+D11+D14+D15</f>
        <v>44076211.509999998</v>
      </c>
      <c r="E4" s="48">
        <f>SUM(E5:E8)+E11+E14+E15</f>
        <v>250256606.78999999</v>
      </c>
      <c r="F4" s="48">
        <f>SUM(F5:F8)+F11+F14+F15</f>
        <v>241126504.59</v>
      </c>
      <c r="G4" s="48">
        <f>SUM(G5:G8)+G11+G14+G15</f>
        <v>241126504.59</v>
      </c>
      <c r="H4" s="48">
        <f t="shared" ref="H4:H21" si="0">+G4-C4</f>
        <v>34946109.310000002</v>
      </c>
      <c r="I4" s="50">
        <f>IF(H4&gt;0,H4,0)</f>
        <v>34946109.310000002</v>
      </c>
      <c r="J4" s="8"/>
    </row>
    <row r="5" spans="1:10">
      <c r="A5" s="35">
        <v>10</v>
      </c>
      <c r="B5" s="24" t="s">
        <v>11</v>
      </c>
      <c r="C5" s="51">
        <v>24466768.52</v>
      </c>
      <c r="D5" s="51">
        <v>0</v>
      </c>
      <c r="E5" s="51">
        <f>C5+D5</f>
        <v>24466768.52</v>
      </c>
      <c r="F5" s="51">
        <v>24771135.27</v>
      </c>
      <c r="G5" s="51">
        <v>24771135.27</v>
      </c>
      <c r="H5" s="51">
        <f t="shared" si="0"/>
        <v>304366.75</v>
      </c>
      <c r="I5" s="52">
        <f>IF(H5&gt;0,H5,0)</f>
        <v>304366.75</v>
      </c>
      <c r="J5" s="8"/>
    </row>
    <row r="6" spans="1:10">
      <c r="A6" s="35">
        <v>30</v>
      </c>
      <c r="B6" s="24" t="s">
        <v>13</v>
      </c>
      <c r="C6" s="51">
        <v>2500000</v>
      </c>
      <c r="D6" s="51">
        <v>2130164.2200000002</v>
      </c>
      <c r="E6" s="51">
        <f t="shared" ref="E6:E13" si="1">C6+D6</f>
        <v>4630164.2200000007</v>
      </c>
      <c r="F6" s="51">
        <v>2031366.6</v>
      </c>
      <c r="G6" s="51">
        <v>2031366.6</v>
      </c>
      <c r="H6" s="51">
        <f t="shared" si="0"/>
        <v>-468633.39999999991</v>
      </c>
      <c r="I6" s="52">
        <f t="shared" ref="I6:I21" si="2">IF(H6&gt;0,H6,0)</f>
        <v>0</v>
      </c>
      <c r="J6" s="8"/>
    </row>
    <row r="7" spans="1:10">
      <c r="A7" s="35">
        <v>40</v>
      </c>
      <c r="B7" s="24" t="s">
        <v>14</v>
      </c>
      <c r="C7" s="51">
        <v>7559955.7800000003</v>
      </c>
      <c r="D7" s="51">
        <v>0</v>
      </c>
      <c r="E7" s="51">
        <f t="shared" si="1"/>
        <v>7559955.7800000003</v>
      </c>
      <c r="F7" s="51">
        <v>12160089.24</v>
      </c>
      <c r="G7" s="51">
        <v>12160089.24</v>
      </c>
      <c r="H7" s="51">
        <f t="shared" si="0"/>
        <v>4600133.46</v>
      </c>
      <c r="I7" s="52">
        <f t="shared" si="2"/>
        <v>4600133.46</v>
      </c>
      <c r="J7" s="8"/>
    </row>
    <row r="8" spans="1:10">
      <c r="A8" s="35">
        <v>50</v>
      </c>
      <c r="B8" s="24" t="s">
        <v>15</v>
      </c>
      <c r="C8" s="51">
        <v>9166756.8699999992</v>
      </c>
      <c r="D8" s="51">
        <v>0</v>
      </c>
      <c r="E8" s="51">
        <f t="shared" si="1"/>
        <v>9166756.8699999992</v>
      </c>
      <c r="F8" s="51">
        <v>11628851.74</v>
      </c>
      <c r="G8" s="51">
        <v>11628851.74</v>
      </c>
      <c r="H8" s="51">
        <f t="shared" si="0"/>
        <v>2462094.870000001</v>
      </c>
      <c r="I8" s="52">
        <f t="shared" si="2"/>
        <v>2462094.870000001</v>
      </c>
      <c r="J8" s="8"/>
    </row>
    <row r="9" spans="1:10">
      <c r="A9" s="35">
        <v>51</v>
      </c>
      <c r="B9" s="25" t="s">
        <v>16</v>
      </c>
      <c r="C9" s="51">
        <v>9166756.8699999992</v>
      </c>
      <c r="D9" s="51">
        <v>0</v>
      </c>
      <c r="E9" s="51">
        <f t="shared" si="1"/>
        <v>9166756.8699999992</v>
      </c>
      <c r="F9" s="51">
        <v>11628851.74</v>
      </c>
      <c r="G9" s="51">
        <v>11628851.74</v>
      </c>
      <c r="H9" s="51">
        <f t="shared" si="0"/>
        <v>2462094.870000001</v>
      </c>
      <c r="I9" s="52">
        <f t="shared" si="2"/>
        <v>2462094.870000001</v>
      </c>
      <c r="J9" s="8"/>
    </row>
    <row r="10" spans="1:10">
      <c r="A10" s="35">
        <v>52</v>
      </c>
      <c r="B10" s="25" t="s">
        <v>17</v>
      </c>
      <c r="C10" s="51">
        <v>0</v>
      </c>
      <c r="D10" s="51">
        <v>0</v>
      </c>
      <c r="E10" s="51">
        <f t="shared" si="1"/>
        <v>0</v>
      </c>
      <c r="F10" s="51">
        <v>0</v>
      </c>
      <c r="G10" s="51">
        <v>0</v>
      </c>
      <c r="H10" s="51">
        <f t="shared" si="0"/>
        <v>0</v>
      </c>
      <c r="I10" s="52">
        <f t="shared" si="2"/>
        <v>0</v>
      </c>
      <c r="J10" s="8"/>
    </row>
    <row r="11" spans="1:10">
      <c r="A11" s="35">
        <v>60</v>
      </c>
      <c r="B11" s="24" t="s">
        <v>18</v>
      </c>
      <c r="C11" s="51">
        <v>1995333.92</v>
      </c>
      <c r="D11" s="51">
        <v>0</v>
      </c>
      <c r="E11" s="51">
        <f t="shared" si="1"/>
        <v>1995333.92</v>
      </c>
      <c r="F11" s="51">
        <v>2180627.64</v>
      </c>
      <c r="G11" s="51">
        <v>2180627.64</v>
      </c>
      <c r="H11" s="51">
        <f t="shared" si="0"/>
        <v>185293.7200000002</v>
      </c>
      <c r="I11" s="52">
        <f t="shared" si="2"/>
        <v>185293.7200000002</v>
      </c>
      <c r="J11" s="8"/>
    </row>
    <row r="12" spans="1:10">
      <c r="A12" s="35">
        <v>61</v>
      </c>
      <c r="B12" s="25" t="s">
        <v>16</v>
      </c>
      <c r="C12" s="51">
        <v>1995333.92</v>
      </c>
      <c r="D12" s="51">
        <v>0</v>
      </c>
      <c r="E12" s="51">
        <f t="shared" si="1"/>
        <v>1995333.92</v>
      </c>
      <c r="F12" s="51">
        <v>2180627.64</v>
      </c>
      <c r="G12" s="51">
        <v>2180627.64</v>
      </c>
      <c r="H12" s="51">
        <f t="shared" si="0"/>
        <v>185293.7200000002</v>
      </c>
      <c r="I12" s="52">
        <f t="shared" si="2"/>
        <v>185293.7200000002</v>
      </c>
      <c r="J12" s="8"/>
    </row>
    <row r="13" spans="1:10">
      <c r="A13" s="35">
        <v>62</v>
      </c>
      <c r="B13" s="25" t="s">
        <v>17</v>
      </c>
      <c r="C13" s="51">
        <v>0</v>
      </c>
      <c r="D13" s="51">
        <v>0</v>
      </c>
      <c r="E13" s="51">
        <f t="shared" si="1"/>
        <v>0</v>
      </c>
      <c r="F13" s="51">
        <v>0</v>
      </c>
      <c r="G13" s="51">
        <v>0</v>
      </c>
      <c r="H13" s="51">
        <f t="shared" si="0"/>
        <v>0</v>
      </c>
      <c r="I13" s="52">
        <f t="shared" si="2"/>
        <v>0</v>
      </c>
      <c r="J13" s="8"/>
    </row>
    <row r="14" spans="1:10">
      <c r="A14" s="35">
        <v>80</v>
      </c>
      <c r="B14" s="24" t="s">
        <v>20</v>
      </c>
      <c r="C14" s="51">
        <v>160491580.19</v>
      </c>
      <c r="D14" s="51">
        <v>41946047.289999999</v>
      </c>
      <c r="E14" s="51">
        <f>C14+D14</f>
        <v>202437627.47999999</v>
      </c>
      <c r="F14" s="51">
        <v>188354434.09999999</v>
      </c>
      <c r="G14" s="51">
        <v>188354434.09999999</v>
      </c>
      <c r="H14" s="51">
        <f t="shared" si="0"/>
        <v>27862853.909999996</v>
      </c>
      <c r="I14" s="52">
        <f t="shared" si="2"/>
        <v>27862853.909999996</v>
      </c>
      <c r="J14" s="8"/>
    </row>
    <row r="15" spans="1:10">
      <c r="A15" s="35">
        <v>90</v>
      </c>
      <c r="B15" s="24" t="s">
        <v>22</v>
      </c>
      <c r="C15" s="51">
        <v>0</v>
      </c>
      <c r="D15" s="51">
        <v>0</v>
      </c>
      <c r="E15" s="51">
        <f>C15+D15</f>
        <v>0</v>
      </c>
      <c r="F15" s="51">
        <v>0</v>
      </c>
      <c r="G15" s="51">
        <v>0</v>
      </c>
      <c r="H15" s="51">
        <f t="shared" si="0"/>
        <v>0</v>
      </c>
      <c r="I15" s="52">
        <f t="shared" si="2"/>
        <v>0</v>
      </c>
      <c r="J15" s="8"/>
    </row>
    <row r="16" spans="1:10">
      <c r="A16" s="34">
        <v>90003</v>
      </c>
      <c r="B16" s="26" t="s">
        <v>24</v>
      </c>
      <c r="C16" s="48">
        <f>SUM(C17:C19)</f>
        <v>0</v>
      </c>
      <c r="D16" s="48">
        <f>SUM(D17:D19)</f>
        <v>0</v>
      </c>
      <c r="E16" s="48">
        <f>SUM(E17:E19)</f>
        <v>0</v>
      </c>
      <c r="F16" s="48">
        <f>SUM(F17:F19)</f>
        <v>0</v>
      </c>
      <c r="G16" s="48">
        <f>SUM(G17:G19)</f>
        <v>0</v>
      </c>
      <c r="H16" s="48">
        <f t="shared" si="0"/>
        <v>0</v>
      </c>
      <c r="I16" s="50">
        <f>SUM(I17:I19)</f>
        <v>0</v>
      </c>
      <c r="J16" s="8"/>
    </row>
    <row r="17" spans="1:10">
      <c r="A17" s="35">
        <v>20</v>
      </c>
      <c r="B17" s="24" t="s">
        <v>12</v>
      </c>
      <c r="C17" s="51">
        <v>0</v>
      </c>
      <c r="D17" s="51">
        <v>0</v>
      </c>
      <c r="E17" s="51">
        <f>C17+D17</f>
        <v>0</v>
      </c>
      <c r="F17" s="51">
        <v>0</v>
      </c>
      <c r="G17" s="51">
        <v>0</v>
      </c>
      <c r="H17" s="51">
        <f t="shared" si="0"/>
        <v>0</v>
      </c>
      <c r="I17" s="52">
        <f t="shared" si="2"/>
        <v>0</v>
      </c>
      <c r="J17" s="8"/>
    </row>
    <row r="18" spans="1:10">
      <c r="A18" s="35">
        <v>70</v>
      </c>
      <c r="B18" s="24" t="s">
        <v>19</v>
      </c>
      <c r="C18" s="51">
        <v>0</v>
      </c>
      <c r="D18" s="51">
        <v>0</v>
      </c>
      <c r="E18" s="51">
        <f>C18+D18</f>
        <v>0</v>
      </c>
      <c r="F18" s="51">
        <v>0</v>
      </c>
      <c r="G18" s="51">
        <v>0</v>
      </c>
      <c r="H18" s="51">
        <f t="shared" si="0"/>
        <v>0</v>
      </c>
      <c r="I18" s="52">
        <f t="shared" si="2"/>
        <v>0</v>
      </c>
      <c r="J18" s="8"/>
    </row>
    <row r="19" spans="1:10">
      <c r="A19" s="35">
        <v>90</v>
      </c>
      <c r="B19" s="24" t="s">
        <v>22</v>
      </c>
      <c r="C19" s="51">
        <v>0</v>
      </c>
      <c r="D19" s="51">
        <v>0</v>
      </c>
      <c r="E19" s="51">
        <f>C19+D19</f>
        <v>0</v>
      </c>
      <c r="F19" s="51">
        <v>0</v>
      </c>
      <c r="G19" s="51">
        <v>0</v>
      </c>
      <c r="H19" s="51">
        <f t="shared" si="0"/>
        <v>0</v>
      </c>
      <c r="I19" s="52">
        <f t="shared" si="2"/>
        <v>0</v>
      </c>
      <c r="J19" s="8"/>
    </row>
    <row r="20" spans="1:10">
      <c r="A20" s="34">
        <v>90004</v>
      </c>
      <c r="B20" s="13" t="s">
        <v>25</v>
      </c>
      <c r="C20" s="48">
        <f>SUM(C21)</f>
        <v>64573936.240000002</v>
      </c>
      <c r="D20" s="48">
        <f>SUM(D21)</f>
        <v>12193078.17</v>
      </c>
      <c r="E20" s="48">
        <f>SUM(E21)</f>
        <v>76767014.409999996</v>
      </c>
      <c r="F20" s="48">
        <f>SUM(F21)</f>
        <v>46405351.090000004</v>
      </c>
      <c r="G20" s="48">
        <f>SUM(G21)</f>
        <v>46405351.090000004</v>
      </c>
      <c r="H20" s="48">
        <f t="shared" si="0"/>
        <v>-18168585.149999999</v>
      </c>
      <c r="I20" s="50">
        <f>SUM(I21)</f>
        <v>0</v>
      </c>
      <c r="J20" s="8"/>
    </row>
    <row r="21" spans="1:10">
      <c r="A21" s="36" t="s">
        <v>26</v>
      </c>
      <c r="B21" s="27" t="s">
        <v>21</v>
      </c>
      <c r="C21" s="53">
        <v>64573936.240000002</v>
      </c>
      <c r="D21" s="53">
        <v>12193078.17</v>
      </c>
      <c r="E21" s="53">
        <f>C21+D21</f>
        <v>76767014.409999996</v>
      </c>
      <c r="F21" s="53">
        <v>46405351.090000004</v>
      </c>
      <c r="G21" s="53">
        <v>46405351.090000004</v>
      </c>
      <c r="H21" s="53">
        <f t="shared" si="0"/>
        <v>-18168585.149999999</v>
      </c>
      <c r="I21" s="54">
        <f t="shared" si="2"/>
        <v>0</v>
      </c>
      <c r="J21" s="8"/>
    </row>
    <row r="23" spans="1:10">
      <c r="A23" s="37" t="s">
        <v>29</v>
      </c>
      <c r="B23" s="38"/>
      <c r="C23" s="38"/>
      <c r="D23" s="39"/>
    </row>
    <row r="24" spans="1:10">
      <c r="A24" s="40"/>
      <c r="B24" s="38"/>
      <c r="C24" s="38"/>
      <c r="D24" s="39"/>
    </row>
    <row r="25" spans="1:10">
      <c r="A25" s="41"/>
      <c r="B25" s="42"/>
      <c r="C25" s="41"/>
      <c r="D25" s="41"/>
    </row>
    <row r="26" spans="1:10" ht="24">
      <c r="A26" s="43"/>
      <c r="B26" s="62" t="s">
        <v>59</v>
      </c>
      <c r="C26" s="41"/>
      <c r="D26" s="62" t="s">
        <v>61</v>
      </c>
    </row>
    <row r="27" spans="1:10" ht="24">
      <c r="A27" s="43"/>
      <c r="B27" s="63" t="s">
        <v>60</v>
      </c>
      <c r="C27" s="43"/>
      <c r="D27" s="64" t="s">
        <v>62</v>
      </c>
    </row>
    <row r="28" spans="1:10">
      <c r="A28" s="43"/>
      <c r="B28" s="44"/>
      <c r="C28" s="45"/>
      <c r="D28" s="46"/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2017-03-30T22:07:26Z</cp:lastPrinted>
  <dcterms:created xsi:type="dcterms:W3CDTF">2012-12-11T20:48:19Z</dcterms:created>
  <dcterms:modified xsi:type="dcterms:W3CDTF">2018-01-24T20:21:49Z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