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activeTab="2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3" i="3"/>
  <c r="I11" i="3"/>
  <c r="I9" i="3"/>
  <c r="I7" i="3"/>
  <c r="I6" i="3"/>
  <c r="I5" i="3"/>
  <c r="H21" i="3"/>
  <c r="I21" i="3" s="1"/>
  <c r="I20" i="3" s="1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H10" i="3"/>
  <c r="I10" i="3" s="1"/>
  <c r="H9" i="3"/>
  <c r="H8" i="3"/>
  <c r="I8" i="3" s="1"/>
  <c r="H7" i="3"/>
  <c r="H6" i="3"/>
  <c r="H5" i="3"/>
  <c r="G20" i="3"/>
  <c r="G16" i="3"/>
  <c r="G4" i="3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C4" i="3"/>
  <c r="I14" i="4"/>
  <c r="I13" i="4"/>
  <c r="I12" i="4"/>
  <c r="I11" i="4"/>
  <c r="I9" i="4"/>
  <c r="I7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H10" i="4"/>
  <c r="I10" i="4" s="1"/>
  <c r="H9" i="4"/>
  <c r="H8" i="4"/>
  <c r="I8" i="4" s="1"/>
  <c r="H7" i="4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3" l="1"/>
  <c r="H16" i="3"/>
  <c r="G3" i="3"/>
  <c r="D3" i="3"/>
  <c r="I16" i="3"/>
  <c r="C3" i="3"/>
  <c r="F3" i="3"/>
  <c r="E4" i="3"/>
  <c r="E3" i="3" s="1"/>
  <c r="H4" i="3"/>
  <c r="I4" i="3" s="1"/>
  <c r="E3" i="4"/>
  <c r="H3" i="3" l="1"/>
  <c r="I3" i="3" s="1"/>
</calcChain>
</file>

<file path=xl/sharedStrings.xml><?xml version="1.0" encoding="utf-8"?>
<sst xmlns="http://schemas.openxmlformats.org/spreadsheetml/2006/main" count="158" uniqueCount="75">
  <si>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</si>
  <si>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</si>
  <si>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</si>
  <si>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</si>
  <si>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</si>
  <si>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</si>
  <si>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</si>
  <si>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</si>
  <si>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</si>
  <si>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</si>
  <si>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</si>
  <si>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</si>
  <si>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</si>
  <si>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</si>
  <si>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</si>
  <si>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</si>
  <si>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</si>
  <si>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</si>
  <si>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</si>
  <si>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</si>
  <si>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</si>
  <si>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</si>
  <si>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</si>
  <si>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</si>
  <si>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</si>
  <si>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</si>
  <si>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</si>
  <si>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</si>
  <si>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</si>
  <si>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</si>
  <si>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</si>
  <si>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</si>
  <si>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</si>
  <si>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</si>
  <si>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</si>
  <si>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</si>
  <si>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</si>
  <si>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</si>
  <si>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</si>
  <si>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</si>
  <si>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</si>
  <si>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</si>
  <si>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</si>
  <si>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</si>
  <si>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</si>
  <si>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</si>
  <si>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</si>
  <si>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</si>
  <si>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</si>
  <si>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</si>
  <si>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</si>
  <si>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</si>
  <si>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</si>
  <si>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</si>
  <si>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</si>
  <si>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</si>
  <si>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 xml:space="preserve"> Ayudas sociales</t>
  </si>
  <si>
    <t>3.2.2</t>
  </si>
  <si>
    <t xml:space="preserve"> Disminucion de pasivos</t>
  </si>
  <si>
    <t xml:space="preserve"> Remanentes</t>
  </si>
  <si>
    <t>INGRESOS PROPIOS</t>
  </si>
  <si>
    <t>1.1.4</t>
  </si>
  <si>
    <t xml:space="preserve"> Derechos, productos y aprovechamie</t>
  </si>
  <si>
    <t xml:space="preserve"> Productos de capital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</si>
  <si>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</si>
  <si>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</si>
  <si>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</si>
  <si>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</si>
  <si>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</si>
  <si>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SISTEMA INTEGRAL PARA EL DESARROLLO DE LA FAMILIA DEL MUNICIPIO DE MOROLEON, GTO.
ESTADO ANALÍTICO DE INGRESOS
DEL 1 DE ENERO AL AL 31 DE MARZO DEL 2018</t>
  </si>
  <si>
    <t>SISTEMA INTEGRAL PARA EL DESARROLLO DE LA FAMILIA DEL MUNICIPIO DE MOROLEON, GTO.
ESTADO ANALÍTICO DE INGRESOS POR RUBRO
DEL 1 DE ENERO AL AL 31 DE MARZO DEL 2018</t>
  </si>
  <si>
    <t>SISTEMA INTEGRAL PARA EL DESARROLLO DE LA FAMILIA DEL MUNICIPIO DE MOROLEON, GTO.
ESTADO ANALÍTICO DE INGRESOS POR FUENTE DE FINANCIAMIENTO
DEL 1 DE ENERO AL AL 31 DE MARZO DEL 2018</t>
  </si>
  <si>
    <t>Directora
LORENA ZAMUDIO BALCAZAR</t>
  </si>
  <si>
    <t>Contadora
JULIA ORTIZ ORTEGA</t>
  </si>
  <si>
    <t>Dierectora
LORENA ZAMUDIO BALCAZAR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</si>
</sst>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15" sqref="D15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9971832.1300000008</v>
      </c>
      <c r="F3" s="5">
        <v>494462.61</v>
      </c>
      <c r="G3" s="5">
        <v>10466294.74</v>
      </c>
      <c r="H3" s="5">
        <v>1712325.74</v>
      </c>
      <c r="I3" s="5">
        <v>1712325.74</v>
      </c>
      <c r="J3" s="5">
        <v>-8259506.3899999997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7533301.0999999996</v>
      </c>
      <c r="F4" s="4">
        <v>223527.85</v>
      </c>
      <c r="G4" s="4">
        <v>7756828.9500000002</v>
      </c>
      <c r="H4" s="4">
        <v>1225737.8600000001</v>
      </c>
      <c r="I4" s="4">
        <v>1225737.8600000001</v>
      </c>
      <c r="J4" s="4">
        <v>-6307563.2400000002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7533301.0999999996</v>
      </c>
      <c r="F5" s="4">
        <v>-178873.94</v>
      </c>
      <c r="G5" s="4">
        <v>7354427.1600000001</v>
      </c>
      <c r="H5" s="4">
        <v>1225737.8600000001</v>
      </c>
      <c r="I5" s="4">
        <v>1225737.8600000001</v>
      </c>
      <c r="J5" s="4">
        <v>-6307563.2400000002</v>
      </c>
      <c r="K5" s="15">
        <v>0</v>
      </c>
    </row>
    <row r="6" spans="1:11" x14ac:dyDescent="0.2">
      <c r="A6" s="61">
        <v>1</v>
      </c>
      <c r="B6" s="61" t="s">
        <v>53</v>
      </c>
      <c r="C6" s="61">
        <v>91</v>
      </c>
      <c r="D6" s="62" t="s">
        <v>55</v>
      </c>
      <c r="E6" s="4">
        <v>7425142.7000000002</v>
      </c>
      <c r="F6" s="4">
        <v>-70715.539999999994</v>
      </c>
      <c r="G6" s="4">
        <v>7354427.1600000001</v>
      </c>
      <c r="H6" s="4">
        <v>1225737.8600000001</v>
      </c>
      <c r="I6" s="4">
        <v>1225737.8600000001</v>
      </c>
      <c r="J6" s="4">
        <v>-6199404.8399999999</v>
      </c>
      <c r="K6" s="15">
        <v>0</v>
      </c>
    </row>
    <row r="7" spans="1:11" x14ac:dyDescent="0.2">
      <c r="A7" s="61">
        <v>1</v>
      </c>
      <c r="B7" s="61" t="s">
        <v>53</v>
      </c>
      <c r="C7" s="61">
        <v>94</v>
      </c>
      <c r="D7" s="12" t="s">
        <v>56</v>
      </c>
      <c r="E7" s="4">
        <v>108158.39999999999</v>
      </c>
      <c r="F7" s="4">
        <v>-108158.39999999999</v>
      </c>
      <c r="G7" s="4">
        <v>0</v>
      </c>
      <c r="H7" s="4">
        <v>0</v>
      </c>
      <c r="I7" s="4">
        <v>0</v>
      </c>
      <c r="J7" s="4">
        <v>-108158.39999999999</v>
      </c>
      <c r="K7" s="15">
        <v>0</v>
      </c>
    </row>
    <row r="8" spans="1:11" x14ac:dyDescent="0.2">
      <c r="A8" s="61">
        <v>1</v>
      </c>
      <c r="B8" s="61" t="s">
        <v>57</v>
      </c>
      <c r="C8" s="61"/>
      <c r="D8" s="12" t="s">
        <v>58</v>
      </c>
      <c r="E8" s="4">
        <v>0</v>
      </c>
      <c r="F8" s="4">
        <v>402401.79</v>
      </c>
      <c r="G8" s="4">
        <v>402401.79</v>
      </c>
      <c r="H8" s="4">
        <v>0</v>
      </c>
      <c r="I8" s="4">
        <v>0</v>
      </c>
      <c r="J8" s="4">
        <v>0</v>
      </c>
      <c r="K8" s="15">
        <v>0</v>
      </c>
    </row>
    <row r="9" spans="1:11" x14ac:dyDescent="0.2">
      <c r="A9" s="63">
        <v>1</v>
      </c>
      <c r="B9" s="63" t="s">
        <v>57</v>
      </c>
      <c r="C9" s="63">
        <v>3</v>
      </c>
      <c r="D9" s="8" t="s">
        <v>59</v>
      </c>
      <c r="E9" s="4">
        <v>0</v>
      </c>
      <c r="F9" s="4">
        <v>402401.79</v>
      </c>
      <c r="G9" s="4">
        <v>402401.79</v>
      </c>
      <c r="H9" s="4">
        <v>0</v>
      </c>
      <c r="I9" s="4">
        <v>0</v>
      </c>
      <c r="J9" s="4">
        <v>0</v>
      </c>
      <c r="K9" s="15">
        <v>0</v>
      </c>
    </row>
    <row r="10" spans="1:11" x14ac:dyDescent="0.2">
      <c r="A10" s="63">
        <v>4</v>
      </c>
      <c r="B10" s="63"/>
      <c r="C10" s="63"/>
      <c r="D10" s="8" t="s">
        <v>60</v>
      </c>
      <c r="E10" s="4">
        <v>1695740.03</v>
      </c>
      <c r="F10" s="4">
        <v>285083.15999999997</v>
      </c>
      <c r="G10" s="4">
        <v>1980823.19</v>
      </c>
      <c r="H10" s="4">
        <v>477376.38</v>
      </c>
      <c r="I10" s="4">
        <v>477376.38</v>
      </c>
      <c r="J10" s="4">
        <v>-1218363.6499999999</v>
      </c>
      <c r="K10" s="15">
        <v>0</v>
      </c>
    </row>
    <row r="11" spans="1:11" x14ac:dyDescent="0.2">
      <c r="A11" s="63">
        <v>4</v>
      </c>
      <c r="B11" s="63" t="s">
        <v>61</v>
      </c>
      <c r="C11" s="63"/>
      <c r="D11" s="8" t="s">
        <v>62</v>
      </c>
      <c r="E11" s="4">
        <v>13965.84</v>
      </c>
      <c r="F11" s="4">
        <v>-266.02</v>
      </c>
      <c r="G11" s="4">
        <v>13699.82</v>
      </c>
      <c r="H11" s="4">
        <v>4279.74</v>
      </c>
      <c r="I11" s="4">
        <v>4279.74</v>
      </c>
      <c r="J11" s="4">
        <v>-9686.1</v>
      </c>
      <c r="K11" s="15">
        <v>0</v>
      </c>
    </row>
    <row r="12" spans="1:11" x14ac:dyDescent="0.2">
      <c r="A12" s="63">
        <v>4</v>
      </c>
      <c r="B12" s="63" t="s">
        <v>61</v>
      </c>
      <c r="C12" s="63">
        <v>52</v>
      </c>
      <c r="D12" s="8" t="s">
        <v>63</v>
      </c>
      <c r="E12" s="4">
        <v>13965.84</v>
      </c>
      <c r="F12" s="4">
        <v>-266.02</v>
      </c>
      <c r="G12" s="4">
        <v>13699.82</v>
      </c>
      <c r="H12" s="4">
        <v>4279.74</v>
      </c>
      <c r="I12" s="4">
        <v>4279.74</v>
      </c>
      <c r="J12" s="4">
        <v>-9686.1</v>
      </c>
      <c r="K12" s="15">
        <v>0</v>
      </c>
    </row>
    <row r="13" spans="1:11" x14ac:dyDescent="0.2">
      <c r="A13" s="63">
        <v>4</v>
      </c>
      <c r="B13" s="63" t="s">
        <v>64</v>
      </c>
      <c r="C13" s="63"/>
      <c r="D13" s="8" t="s">
        <v>65</v>
      </c>
      <c r="E13" s="4">
        <v>1681774.19</v>
      </c>
      <c r="F13" s="4">
        <v>-32033.79</v>
      </c>
      <c r="G13" s="4">
        <v>1649740.4</v>
      </c>
      <c r="H13" s="4">
        <v>464379.64</v>
      </c>
      <c r="I13" s="4">
        <v>464379.64</v>
      </c>
      <c r="J13" s="4">
        <v>-1217394.55</v>
      </c>
      <c r="K13" s="15">
        <v>0</v>
      </c>
    </row>
    <row r="14" spans="1:11" x14ac:dyDescent="0.2">
      <c r="A14" s="61">
        <v>4</v>
      </c>
      <c r="B14" s="61" t="s">
        <v>64</v>
      </c>
      <c r="C14" s="12">
        <v>71</v>
      </c>
      <c r="D14" s="61" t="s">
        <v>66</v>
      </c>
      <c r="E14" s="4">
        <v>1681774.19</v>
      </c>
      <c r="F14" s="4">
        <v>-32033.79</v>
      </c>
      <c r="G14" s="4">
        <v>1649740.4</v>
      </c>
      <c r="H14" s="4">
        <v>464379.64</v>
      </c>
      <c r="I14" s="4">
        <v>464379.64</v>
      </c>
      <c r="J14" s="4">
        <v>-1217394.55</v>
      </c>
      <c r="K14" s="15">
        <v>0</v>
      </c>
    </row>
    <row r="15" spans="1:11" x14ac:dyDescent="0.2">
      <c r="A15" s="61">
        <v>4</v>
      </c>
      <c r="B15" s="61" t="s">
        <v>53</v>
      </c>
      <c r="C15" s="61"/>
      <c r="D15" s="12" t="s">
        <v>54</v>
      </c>
      <c r="E15" s="4">
        <v>0</v>
      </c>
      <c r="F15" s="4">
        <v>106098.24000000001</v>
      </c>
      <c r="G15" s="4">
        <v>106098.24000000001</v>
      </c>
      <c r="H15" s="4">
        <v>8717</v>
      </c>
      <c r="I15" s="4">
        <v>8717</v>
      </c>
      <c r="J15" s="4">
        <v>8717</v>
      </c>
      <c r="K15" s="15">
        <v>8717</v>
      </c>
    </row>
    <row r="16" spans="1:11" x14ac:dyDescent="0.2">
      <c r="A16" s="63">
        <v>4</v>
      </c>
      <c r="B16" s="63" t="s">
        <v>53</v>
      </c>
      <c r="C16" s="63">
        <v>94</v>
      </c>
      <c r="D16" s="8" t="s">
        <v>56</v>
      </c>
      <c r="E16" s="4">
        <v>0</v>
      </c>
      <c r="F16" s="4">
        <v>106098.24000000001</v>
      </c>
      <c r="G16" s="4">
        <v>106098.24000000001</v>
      </c>
      <c r="H16" s="4">
        <v>8717</v>
      </c>
      <c r="I16" s="4">
        <v>8717</v>
      </c>
      <c r="J16" s="4">
        <v>8717</v>
      </c>
      <c r="K16" s="15">
        <v>8717</v>
      </c>
    </row>
    <row r="17" spans="1:11" x14ac:dyDescent="0.2">
      <c r="A17" s="63">
        <v>4</v>
      </c>
      <c r="B17" s="63" t="s">
        <v>57</v>
      </c>
      <c r="C17" s="63"/>
      <c r="D17" s="8" t="s">
        <v>58</v>
      </c>
      <c r="E17" s="4">
        <v>0</v>
      </c>
      <c r="F17" s="4">
        <v>211284.73</v>
      </c>
      <c r="G17" s="4">
        <v>211284.73</v>
      </c>
      <c r="H17" s="4">
        <v>0</v>
      </c>
      <c r="I17" s="4">
        <v>0</v>
      </c>
      <c r="J17" s="4">
        <v>0</v>
      </c>
      <c r="K17" s="15">
        <v>0</v>
      </c>
    </row>
    <row r="18" spans="1:11" x14ac:dyDescent="0.2">
      <c r="A18" s="63">
        <v>4</v>
      </c>
      <c r="B18" s="63" t="s">
        <v>57</v>
      </c>
      <c r="C18" s="63">
        <v>3</v>
      </c>
      <c r="D18" s="8" t="s">
        <v>59</v>
      </c>
      <c r="E18" s="4">
        <v>0</v>
      </c>
      <c r="F18" s="4">
        <v>211284.73</v>
      </c>
      <c r="G18" s="4">
        <v>211284.73</v>
      </c>
      <c r="H18" s="4">
        <v>0</v>
      </c>
      <c r="I18" s="4">
        <v>0</v>
      </c>
      <c r="J18" s="4">
        <v>0</v>
      </c>
      <c r="K18" s="15">
        <v>0</v>
      </c>
    </row>
    <row r="19" spans="1:11" x14ac:dyDescent="0.2">
      <c r="A19" s="61">
        <v>6</v>
      </c>
      <c r="B19" s="61"/>
      <c r="C19" s="61"/>
      <c r="D19" s="12" t="s">
        <v>67</v>
      </c>
      <c r="E19" s="4">
        <v>742791</v>
      </c>
      <c r="F19" s="4">
        <v>-14148.4</v>
      </c>
      <c r="G19" s="4">
        <v>728642.6</v>
      </c>
      <c r="H19" s="4">
        <v>9211.5</v>
      </c>
      <c r="I19" s="4">
        <v>9211.5</v>
      </c>
      <c r="J19" s="4">
        <v>-733579.5</v>
      </c>
      <c r="K19" s="15">
        <v>0</v>
      </c>
    </row>
    <row r="20" spans="1:11" x14ac:dyDescent="0.2">
      <c r="A20" s="63">
        <v>6</v>
      </c>
      <c r="B20" s="63" t="s">
        <v>53</v>
      </c>
      <c r="C20" s="63"/>
      <c r="D20" s="8" t="s">
        <v>54</v>
      </c>
      <c r="E20" s="4">
        <v>742791</v>
      </c>
      <c r="F20" s="4">
        <v>-14148.4</v>
      </c>
      <c r="G20" s="4">
        <v>728642.6</v>
      </c>
      <c r="H20" s="4">
        <v>9211.5</v>
      </c>
      <c r="I20" s="4">
        <v>9211.5</v>
      </c>
      <c r="J20" s="4">
        <v>-733579.5</v>
      </c>
      <c r="K20" s="15">
        <v>0</v>
      </c>
    </row>
    <row r="21" spans="1:11" x14ac:dyDescent="0.2">
      <c r="A21" s="61">
        <v>6</v>
      </c>
      <c r="B21" s="61" t="s">
        <v>53</v>
      </c>
      <c r="C21" s="61">
        <v>83</v>
      </c>
      <c r="D21" s="12" t="s">
        <v>68</v>
      </c>
      <c r="E21" s="4">
        <v>742791</v>
      </c>
      <c r="F21" s="4">
        <v>-14148.4</v>
      </c>
      <c r="G21" s="4">
        <v>728642.6</v>
      </c>
      <c r="H21" s="4">
        <v>9211.5</v>
      </c>
      <c r="I21" s="4">
        <v>9211.5</v>
      </c>
      <c r="J21" s="4">
        <v>-733579.5</v>
      </c>
      <c r="K21" s="15">
        <v>0</v>
      </c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ySplit="2" topLeftCell="A3" activePane="bottomLeft" state="frozen"/>
      <selection pane="bottomLeft" activeCell="B26" sqref="B2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9971832.129999999</v>
      </c>
      <c r="D3" s="68">
        <f>SUM(D4:D8)+D11+SUM(D15:D18)</f>
        <v>494462.61</v>
      </c>
      <c r="E3" s="68">
        <f>SUM(E4:E8)+E11+SUM(E15:E18)</f>
        <v>10466294.739999998</v>
      </c>
      <c r="F3" s="68">
        <f>SUM(F4:F8)+F11+SUM(F15:F18)</f>
        <v>1712325.74</v>
      </c>
      <c r="G3" s="68">
        <f>SUM(G4:G8)+G11+SUM(G15:G18)</f>
        <v>1712325.74</v>
      </c>
      <c r="H3" s="68">
        <f>+G3-C3</f>
        <v>-8259506.3899999987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13965.84</v>
      </c>
      <c r="D8" s="66">
        <v>-266.02</v>
      </c>
      <c r="E8" s="66">
        <f t="shared" si="1"/>
        <v>13699.82</v>
      </c>
      <c r="F8" s="66">
        <v>4279.74</v>
      </c>
      <c r="G8" s="66">
        <v>4279.74</v>
      </c>
      <c r="H8" s="66">
        <f t="shared" si="0"/>
        <v>-9686.1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13965.84</v>
      </c>
      <c r="D10" s="66">
        <v>-266.02</v>
      </c>
      <c r="E10" s="66">
        <f t="shared" si="1"/>
        <v>13699.82</v>
      </c>
      <c r="F10" s="66">
        <v>4279.74</v>
      </c>
      <c r="G10" s="66">
        <v>4279.74</v>
      </c>
      <c r="H10" s="66">
        <f t="shared" si="0"/>
        <v>-9686.1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1681774.19</v>
      </c>
      <c r="D15" s="66">
        <v>-32033.79</v>
      </c>
      <c r="E15" s="66">
        <f t="shared" si="1"/>
        <v>1649740.4</v>
      </c>
      <c r="F15" s="66">
        <v>464379.64</v>
      </c>
      <c r="G15" s="66">
        <v>464379.64</v>
      </c>
      <c r="H15" s="66">
        <f t="shared" si="0"/>
        <v>-1217394.5499999998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742791</v>
      </c>
      <c r="D16" s="66">
        <v>-14148.4</v>
      </c>
      <c r="E16" s="66">
        <f>D16+C16</f>
        <v>728642.6</v>
      </c>
      <c r="F16" s="66">
        <v>9211.5</v>
      </c>
      <c r="G16" s="66">
        <v>9211.5</v>
      </c>
      <c r="H16" s="66">
        <f>+G16-C16</f>
        <v>-733579.5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7533301.0999999996</v>
      </c>
      <c r="D17" s="66">
        <v>-72775.7</v>
      </c>
      <c r="E17" s="66">
        <f>D17+C17</f>
        <v>7460525.3999999994</v>
      </c>
      <c r="F17" s="66">
        <v>1234454.8600000001</v>
      </c>
      <c r="G17" s="66">
        <v>1234454.8600000001</v>
      </c>
      <c r="H17" s="66">
        <f>+G17-C17</f>
        <v>-6298846.2399999993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613686.52</v>
      </c>
      <c r="E18" s="69">
        <f>D18+C18</f>
        <v>613686.52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72</v>
      </c>
      <c r="C25" s="54"/>
      <c r="D25" s="55" t="s">
        <v>73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D29" sqref="D29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9971832.129999999</v>
      </c>
      <c r="D3" s="71">
        <f>SUM(D4+D16+D21)</f>
        <v>494462.61000000004</v>
      </c>
      <c r="E3" s="71">
        <f>SUM(E4+E16+E21)</f>
        <v>10466294.739999998</v>
      </c>
      <c r="F3" s="71">
        <f>SUM(F4+F16+F21)</f>
        <v>1712325.74</v>
      </c>
      <c r="G3" s="71">
        <f>SUM(G4+G16+G21)</f>
        <v>1712325.74</v>
      </c>
      <c r="H3" s="68">
        <f>+G3-C3</f>
        <v>-8259506.3899999987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756756.84</v>
      </c>
      <c r="D4" s="68">
        <f>SUM(D5:D8)+D11+D14+D15</f>
        <v>-14414.42</v>
      </c>
      <c r="E4" s="68">
        <f>SUM(E5:E8)+E11+E14+E15</f>
        <v>742342.41999999993</v>
      </c>
      <c r="F4" s="68">
        <f>SUM(F5:F8)+F11+F14+F15</f>
        <v>13491.24</v>
      </c>
      <c r="G4" s="68">
        <f>SUM(G5:G8)+G11+G14+G15</f>
        <v>13491.24</v>
      </c>
      <c r="H4" s="68">
        <f t="shared" ref="H4:H21" si="0">+G4-C4</f>
        <v>-743265.6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13965.84</v>
      </c>
      <c r="D8" s="66">
        <v>-266.02</v>
      </c>
      <c r="E8" s="66">
        <f t="shared" si="1"/>
        <v>13699.82</v>
      </c>
      <c r="F8" s="66">
        <v>4279.74</v>
      </c>
      <c r="G8" s="66">
        <v>4279.74</v>
      </c>
      <c r="H8" s="66">
        <f t="shared" si="0"/>
        <v>-9686.1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13965.84</v>
      </c>
      <c r="D10" s="66">
        <v>-266.02</v>
      </c>
      <c r="E10" s="66">
        <f t="shared" si="1"/>
        <v>13699.82</v>
      </c>
      <c r="F10" s="66">
        <v>4279.74</v>
      </c>
      <c r="G10" s="66">
        <v>4279.74</v>
      </c>
      <c r="H10" s="66">
        <f t="shared" si="0"/>
        <v>-9686.1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13965.84</v>
      </c>
      <c r="D12" s="66">
        <v>-266.02</v>
      </c>
      <c r="E12" s="66">
        <f t="shared" si="1"/>
        <v>13699.82</v>
      </c>
      <c r="F12" s="66">
        <v>4279.74</v>
      </c>
      <c r="G12" s="66">
        <v>4279.74</v>
      </c>
      <c r="H12" s="66">
        <f t="shared" si="0"/>
        <v>-9686.1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742791</v>
      </c>
      <c r="D14" s="66">
        <v>-14148.4</v>
      </c>
      <c r="E14" s="66">
        <f>C14+D14</f>
        <v>728642.6</v>
      </c>
      <c r="F14" s="66">
        <v>9211.5</v>
      </c>
      <c r="G14" s="66">
        <v>9211.5</v>
      </c>
      <c r="H14" s="66">
        <f t="shared" si="0"/>
        <v>-733579.5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9215075.2899999991</v>
      </c>
      <c r="D16" s="68">
        <f>SUM(D17:D19)</f>
        <v>-104809.48999999999</v>
      </c>
      <c r="E16" s="68">
        <f>SUM(E17:E19)</f>
        <v>9110265.7999999989</v>
      </c>
      <c r="F16" s="68">
        <f>SUM(F17:F19)</f>
        <v>1698834.5</v>
      </c>
      <c r="G16" s="68">
        <f>SUM(G17:G19)</f>
        <v>1698834.5</v>
      </c>
      <c r="H16" s="68">
        <f t="shared" si="0"/>
        <v>-7516240.7899999991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1681774.19</v>
      </c>
      <c r="D18" s="66">
        <v>-32033.79</v>
      </c>
      <c r="E18" s="66">
        <f>C18+D18</f>
        <v>1649740.4</v>
      </c>
      <c r="F18" s="66">
        <v>464379.64</v>
      </c>
      <c r="G18" s="66">
        <v>464379.64</v>
      </c>
      <c r="H18" s="66">
        <f t="shared" si="0"/>
        <v>-1217394.5499999998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7533301.0999999996</v>
      </c>
      <c r="D19" s="66">
        <v>-72775.7</v>
      </c>
      <c r="E19" s="66">
        <f>C19+D19</f>
        <v>7460525.3999999994</v>
      </c>
      <c r="F19" s="66">
        <v>1234454.8600000001</v>
      </c>
      <c r="G19" s="66">
        <v>1234454.8600000001</v>
      </c>
      <c r="H19" s="66">
        <f t="shared" si="0"/>
        <v>-6298846.2399999993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613686.52</v>
      </c>
      <c r="E20" s="68">
        <f>SUM(E21)</f>
        <v>613686.52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613686.52</v>
      </c>
      <c r="E21" s="69">
        <f>C21+D21</f>
        <v>613686.52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74</v>
      </c>
      <c r="C28" s="54"/>
      <c r="D28" s="55" t="s">
        <v>73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2017-03-30T22:07:26Z</cp:lastPrinted>
  <dcterms:created xsi:type="dcterms:W3CDTF">2012-12-11T20:48:19Z</dcterms:created>
  <dcterms:modified xsi:type="dcterms:W3CDTF">2018-05-03T15:45:48Z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