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3er 2018\3.- Informacion Contable\"/>
    </mc:Choice>
  </mc:AlternateContent>
  <bookViews>
    <workbookView xWindow="0" yWindow="0" windowWidth="21600" windowHeight="10725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EA!$1:$4</definedName>
  </definedNames>
  <calcPr calcId="152511"/>
</workbook>
</file>

<file path=xl/calcChain.xml><?xml version="1.0" encoding="utf-8"?>
<calcChain xmlns="http://schemas.openxmlformats.org/spreadsheetml/2006/main">
  <c r="D15" i="63" l="1"/>
  <c r="D26" i="64"/>
  <c r="D7" i="64"/>
  <c r="D8" i="63"/>
  <c r="C79" i="62"/>
  <c r="C78" i="62"/>
  <c r="C69" i="62"/>
  <c r="C67" i="62"/>
  <c r="C65" i="62"/>
  <c r="C59" i="62"/>
  <c r="C56" i="62"/>
  <c r="C47" i="62"/>
  <c r="C46" i="62" s="1"/>
  <c r="C37" i="62"/>
  <c r="C28" i="62"/>
  <c r="C20" i="62"/>
  <c r="D15" i="62"/>
  <c r="C15" i="62"/>
  <c r="C216" i="60"/>
  <c r="C206" i="60"/>
  <c r="C204" i="60"/>
  <c r="C202" i="60"/>
  <c r="C196" i="60"/>
  <c r="C193" i="60"/>
  <c r="C184" i="60"/>
  <c r="C183" i="60"/>
  <c r="C180" i="60"/>
  <c r="C178" i="60"/>
  <c r="C175" i="60"/>
  <c r="C172" i="60"/>
  <c r="C169" i="60"/>
  <c r="C168" i="60"/>
  <c r="C165" i="60"/>
  <c r="C162" i="60"/>
  <c r="C159" i="60"/>
  <c r="C158" i="60"/>
  <c r="C155" i="60"/>
  <c r="C149" i="60"/>
  <c r="C147" i="60"/>
  <c r="C144" i="60"/>
  <c r="C140" i="60"/>
  <c r="C135" i="60"/>
  <c r="C132" i="60"/>
  <c r="C129" i="60"/>
  <c r="C126" i="60"/>
  <c r="C125" i="60"/>
  <c r="C115" i="60"/>
  <c r="C105" i="60"/>
  <c r="C98" i="60"/>
  <c r="C97" i="60"/>
  <c r="C84" i="60"/>
  <c r="C82" i="60"/>
  <c r="C80" i="60"/>
  <c r="C74" i="60"/>
  <c r="C71" i="60"/>
  <c r="C70" i="60" s="1"/>
  <c r="C60" i="60"/>
  <c r="C56" i="60"/>
  <c r="C55" i="60" s="1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E14" i="59"/>
  <c r="F14" i="59" s="1"/>
  <c r="G14" i="59" s="1"/>
  <c r="C25" i="61"/>
  <c r="C21" i="61"/>
  <c r="C16" i="61"/>
  <c r="C8" i="60" l="1"/>
  <c r="C96" i="60"/>
  <c r="D214" i="60" s="1"/>
  <c r="D115" i="60"/>
  <c r="D132" i="60"/>
  <c r="D147" i="60"/>
  <c r="D180" i="60"/>
  <c r="C215" i="60"/>
  <c r="D21" i="63"/>
  <c r="D35" i="64"/>
  <c r="D96" i="60"/>
  <c r="D102" i="60"/>
  <c r="D107" i="60"/>
  <c r="D111" i="60"/>
  <c r="D116" i="60"/>
  <c r="D120" i="60"/>
  <c r="D124" i="60"/>
  <c r="D131" i="60"/>
  <c r="D137" i="60"/>
  <c r="D142" i="60"/>
  <c r="D148" i="60"/>
  <c r="D153" i="60"/>
  <c r="D160" i="60"/>
  <c r="D166" i="60"/>
  <c r="D173" i="60"/>
  <c r="D179" i="60"/>
  <c r="D184" i="60"/>
  <c r="D188" i="60"/>
  <c r="D192" i="60"/>
  <c r="D195" i="60"/>
  <c r="D198" i="60"/>
  <c r="D203" i="60"/>
  <c r="D207" i="60"/>
  <c r="D211" i="60"/>
  <c r="D217" i="60"/>
  <c r="D101" i="60"/>
  <c r="D106" i="60"/>
  <c r="D110" i="60"/>
  <c r="D114" i="60"/>
  <c r="D119" i="60"/>
  <c r="D123" i="60"/>
  <c r="D130" i="60"/>
  <c r="D136" i="60"/>
  <c r="D141" i="60"/>
  <c r="D146" i="60"/>
  <c r="D152" i="60"/>
  <c r="D155" i="60"/>
  <c r="D159" i="60"/>
  <c r="D162" i="60"/>
  <c r="D165" i="60"/>
  <c r="D169" i="60"/>
  <c r="D172" i="60"/>
  <c r="D177" i="60"/>
  <c r="D185" i="60"/>
  <c r="D189" i="60"/>
  <c r="D194" i="60"/>
  <c r="D199" i="60"/>
  <c r="D205" i="60"/>
  <c r="D210" i="60"/>
  <c r="H3" i="65"/>
  <c r="H2" i="65"/>
  <c r="H1" i="65"/>
  <c r="E3" i="60"/>
  <c r="E2" i="60"/>
  <c r="H3" i="59"/>
  <c r="H2" i="59"/>
  <c r="A3" i="65"/>
  <c r="A1" i="65"/>
  <c r="D216" i="60" l="1"/>
  <c r="D202" i="60"/>
  <c r="D178" i="60"/>
  <c r="D158" i="60"/>
  <c r="D144" i="60"/>
  <c r="D129" i="60"/>
  <c r="D105" i="60"/>
  <c r="D212" i="60"/>
  <c r="D208" i="60"/>
  <c r="D201" i="60"/>
  <c r="D197" i="60"/>
  <c r="D191" i="60"/>
  <c r="D187" i="60"/>
  <c r="D181" i="60"/>
  <c r="D174" i="60"/>
  <c r="D171" i="60"/>
  <c r="D167" i="60"/>
  <c r="D164" i="60"/>
  <c r="D161" i="60"/>
  <c r="D157" i="60"/>
  <c r="D154" i="60"/>
  <c r="D150" i="60"/>
  <c r="D143" i="60"/>
  <c r="D138" i="60"/>
  <c r="D133" i="60"/>
  <c r="D127" i="60"/>
  <c r="D121" i="60"/>
  <c r="D117" i="60"/>
  <c r="D112" i="60"/>
  <c r="D108" i="60"/>
  <c r="D103" i="60"/>
  <c r="D99" i="60"/>
  <c r="D213" i="60"/>
  <c r="D209" i="60"/>
  <c r="D204" i="60"/>
  <c r="D200" i="60"/>
  <c r="D196" i="60"/>
  <c r="D193" i="60"/>
  <c r="D190" i="60"/>
  <c r="D186" i="60"/>
  <c r="D182" i="60"/>
  <c r="D176" i="60"/>
  <c r="D170" i="60"/>
  <c r="D163" i="60"/>
  <c r="D156" i="60"/>
  <c r="D151" i="60"/>
  <c r="D145" i="60"/>
  <c r="D139" i="60"/>
  <c r="D134" i="60"/>
  <c r="D128" i="60"/>
  <c r="D122" i="60"/>
  <c r="D118" i="60"/>
  <c r="D113" i="60"/>
  <c r="D109" i="60"/>
  <c r="D104" i="60"/>
  <c r="D100" i="60"/>
  <c r="D215" i="60"/>
  <c r="D175" i="60"/>
  <c r="D140" i="60"/>
  <c r="D126" i="60"/>
  <c r="D98" i="60"/>
  <c r="D206" i="60"/>
  <c r="D183" i="60"/>
  <c r="D168" i="60"/>
  <c r="D149" i="60"/>
  <c r="D135" i="60"/>
  <c r="D125" i="60"/>
  <c r="D97" i="60"/>
  <c r="E3" i="62"/>
  <c r="E2" i="62"/>
  <c r="E3" i="61"/>
  <c r="E2" i="61"/>
  <c r="C60" i="59" l="1"/>
  <c r="D60" i="59"/>
  <c r="E60" i="59"/>
</calcChain>
</file>

<file path=xl/sharedStrings.xml><?xml version="1.0" encoding="utf-8"?>
<sst xmlns="http://schemas.openxmlformats.org/spreadsheetml/2006/main" count="713" uniqueCount="524">
  <si>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</si>
  <si>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</si>
  <si>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</si>
  <si>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</si>
  <si>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</si>
  <si>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</si>
  <si>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</si>
  <si>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</si>
  <si>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</si>
  <si>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</si>
  <si>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</si>
  <si>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</si>
  <si>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</si>
  <si>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</si>
  <si>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</si>
  <si>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</si>
  <si>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</si>
  <si>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</si>
  <si>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</si>
  <si>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</si>
  <si>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</si>
  <si>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</si>
  <si>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</si>
  <si>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</si>
  <si>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</si>
  <si>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</si>
  <si>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</si>
  <si>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</si>
  <si>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</si>
  <si>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</si>
  <si>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</si>
  <si>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</si>
  <si>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</si>
  <si>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</si>
  <si>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</si>
  <si>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</si>
  <si>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</si>
  <si>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</si>
  <si>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</si>
  <si>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</si>
  <si>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</si>
  <si>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</si>
  <si>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</si>
  <si>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</si>
  <si>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</si>
  <si>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</si>
  <si>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</si>
  <si>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</si>
  <si>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</si>
  <si>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</si>
  <si>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</si>
  <si>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</si>
  <si>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</si>
  <si>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</si>
  <si>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</si>
  <si>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</si>
  <si>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</si>
  <si>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</si>
  <si>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</si>
  <si>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</si>
  <si>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</si>
  <si>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</si>
  <si>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</si>
  <si>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</si>
  <si>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</si>
  <si>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</si>
  <si>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</si>
  <si>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</si>
  <si>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</si>
  <si>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</si>
  <si>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</si>
  <si>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</si>
  <si>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</si>
  <si>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</si>
  <si>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</si>
  <si>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</si>
  <si>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</si>
  <si>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</si>
  <si>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</si>
  <si>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</si>
  <si>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</si>
  <si>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</si>
  <si>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</si>
  <si>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</si>
  <si>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</si>
  <si>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</si>
  <si>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</si>
  <si>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</si>
  <si>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</si>
  <si>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</si>
  <si>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</si>
  <si>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</si>
  <si>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</si>
  <si>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</si>
  <si>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</si>
  <si>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</si>
  <si>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</si>
  <si>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</si>
  <si>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</si>
  <si>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</si>
  <si>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</si>
  <si>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</si>
  <si>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</si>
  <si>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</si>
  <si>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</si>
  <si>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</si>
  <si>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</si>
  <si>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</si>
  <si>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</si>
  <si>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</si>
  <si>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</si>
  <si>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</si>
  <si>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</si>
  <si>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</si>
  <si>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</si>
  <si>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</si>
  <si>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</si>
  <si>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</si>
  <si>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</si>
  <si>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</si>
  <si>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</si>
  <si>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</si>
  <si>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</si>
  <si>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</si>
  <si>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</si>
  <si>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</si>
  <si>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</si>
  <si>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</si>
  <si>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</si>
  <si>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</si>
  <si>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</si>
  <si>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</si>
  <si>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</si>
  <si>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</si>
  <si>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</si>
  <si>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</si>
  <si>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</si>
  <si>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</si>
  <si>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</si>
  <si>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</si>
  <si>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</si>
  <si>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</si>
  <si>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</si>
  <si>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</si>
  <si>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</si>
  <si>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</si>
  <si>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</si>
  <si>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</si>
  <si>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</si>
  <si>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</si>
  <si>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</si>
  <si>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</si>
  <si>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</si>
  <si>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</si>
  <si>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</si>
  <si>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</si>
  <si>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</si>
  <si>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</si>
  <si>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</si>
  <si>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</si>
  <si>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</si>
  <si>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</si>
  <si>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</si>
  <si>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</si>
  <si>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</si>
  <si>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</si>
  <si>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</si>
  <si>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</si>
  <si>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</si>
  <si>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</si>
  <si>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</si>
  <si>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</si>
  <si>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</si>
  <si>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</si>
  <si>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</si>
  <si>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</si>
  <si>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</si>
  <si>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</si>
  <si>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</si>
  <si>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</si>
  <si>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</si>
  <si>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</si>
  <si>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</si>
  <si>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</si>
  <si>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</si>
  <si>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</si>
  <si>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</si>
  <si>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</si>
  <si>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</si>
  <si>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</si>
  <si>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</si>
  <si>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</si>
  <si>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</si>
  <si>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</si>
  <si>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</si>
  <si>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</si>
  <si>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</si>
  <si>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</si>
  <si>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</si>
  <si>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</si>
  <si>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</si>
  <si>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</si>
  <si>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</si>
  <si>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</si>
  <si>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</si>
  <si>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</si>
  <si>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</si>
  <si>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</si>
  <si>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</si>
  <si>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</si>
  <si>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</si>
  <si>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</si>
  <si>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</si>
  <si>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</si>
  <si>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</si>
  <si>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</si>
  <si>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</si>
  <si>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</si>
  <si>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</si>
  <si>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</si>
  <si>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</si>
  <si>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</si>
  <si>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</si>
  <si>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</si>
  <si>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</si>
  <si>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</si>
  <si>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</si>
  <si>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</si>
  <si>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</si>
  <si>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</si>
  <si>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</si>
  <si>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</si>
  <si>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</si>
  <si>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</si>
  <si>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</si>
  <si>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</si>
  <si>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</si>
  <si>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</si>
  <si>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</si>
  <si>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</si>
  <si>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</si>
  <si>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</si>
  <si>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</si>
  <si>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</si>
  <si>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</si>
  <si>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</si>
  <si>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</si>
  <si>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</si>
  <si>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</si>
  <si>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</si>
  <si>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</si>
  <si>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</si>
  <si>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</si>
  <si>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</si>
  <si>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</si>
  <si>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</si>
  <si>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</si>
  <si>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</si>
  <si>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</si>
  <si>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</si>
  <si>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</si>
  <si>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</si>
  <si>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</si>
  <si>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</si>
  <si>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</si>
  <si>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</si>
  <si>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</si>
  <si>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</si>
  <si>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</si>
  <si>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</si>
  <si>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</si>
  <si>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</si>
  <si>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</si>
  <si>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</si>
  <si>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</si>
  <si>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</si>
  <si>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</si>
  <si>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</si>
  <si>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</si>
  <si>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</si>
  <si>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</si>
  <si>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</si>
  <si>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</si>
  <si>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</si>
  <si>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</si>
  <si>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</si>
  <si>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</si>
  <si>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</si>
  <si>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</si>
  <si>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</si>
  <si>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</si>
  <si>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</si>
  <si>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</si>
  <si>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</si>
  <si>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</si>
  <si>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</si>
  <si>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</si>
  <si>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</si>
  <si>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</si>
  <si>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</si>
  <si>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</si>
  <si>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</si>
  <si>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</si>
  <si>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</si>
  <si>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</si>
  <si>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</si>
  <si>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</si>
  <si>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</si>
  <si>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</si>
  <si>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</si>
  <si>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</si>
  <si>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</si>
  <si>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</si>
  <si>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</si>
  <si>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</si>
  <si>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</si>
  <si>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</si>
  <si>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</si>
  <si>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</si>
  <si>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</si>
  <si>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</si>
  <si>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</si>
  <si>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</si>
  <si>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</si>
  <si>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</si>
  <si>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</si>
  <si>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</si>
  <si>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</si>
  <si>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</si>
  <si>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</si>
  <si>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</si>
  <si>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</si>
  <si>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</si>
  <si>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</si>
  <si>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</si>
  <si>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</si>
  <si>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</si>
  <si>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</si>
  <si>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</si>
  <si>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</si>
  <si>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</si>
  <si>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</si>
  <si>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</si>
  <si>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</si>
  <si>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</si>
  <si>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</si>
  <si>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</si>
  <si>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</si>
  <si>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</si>
  <si>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</si>
  <si>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</si>
  <si>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</si>
  <si>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</si>
  <si>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</si>
  <si>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</si>
  <si>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</si>
  <si>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</si>
  <si>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</si>
  <si>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</si>
  <si>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</si>
  <si>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</si>
  <si>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</si>
  <si>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</si>
  <si>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</si>
  <si>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</si>
  <si>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</si>
  <si>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</si>
  <si>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</si>
  <si>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</si>
  <si>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</si>
  <si>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</si>
  <si>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</si>
  <si>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</si>
  <si>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</si>
  <si>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</si>
  <si>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</si>
  <si>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</si>
  <si>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</si>
  <si>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</si>
  <si>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</si>
  <si>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</si>
  <si>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</si>
  <si>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</si>
  <si>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</si>
  <si>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</si>
  <si>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</si>
  <si>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</si>
  <si>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</si>
  <si>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</si>
  <si>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</si>
  <si>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</si>
  <si>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</si>
  <si>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</si>
  <si>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</si>
  <si>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</si>
  <si>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</si>
  <si>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</si>
  <si>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</si>
  <si>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</si>
  <si>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</si>
  <si>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</si>
  <si>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</si>
  <si>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</si>
  <si>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</si>
  <si>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</si>
  <si>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</si>
  <si>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</si>
  <si>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</si>
  <si>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</si>
  <si>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</si>
  <si>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</si>
  <si>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</si>
  <si>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</si>
  <si>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</si>
  <si>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</si>
  <si>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</si>
  <si>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</si>
  <si>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</si>
  <si>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</si>
  <si>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</si>
  <si>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</si>
  <si>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</si>
  <si>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</si>
  <si>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</si>
  <si>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</si>
  <si>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</si>
  <si>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</si>
  <si>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</si>
  <si>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</si>
  <si>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</si>
  <si>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</si>
  <si>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</si>
  <si>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</si>
  <si>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</si>
  <si>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</si>
  <si>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</si>
  <si>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</si>
  <si>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</si>
  <si>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</si>
  <si>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</si>
  <si>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</si>
  <si>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</si>
  <si>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</si>
  <si>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</si>
  <si>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</si>
  <si>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</si>
  <si>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</si>
  <si>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</si>
  <si>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</si>
  <si>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</si>
  <si>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</si>
  <si>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</si>
  <si>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</si>
  <si>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</si>
  <si>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</si>
  <si>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</si>
  <si>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</si>
  <si>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</si>
  <si>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</si>
  <si>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</si>
  <si>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</si>
  <si>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</si>
  <si>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</si>
  <si>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</si>
  <si>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</si>
  <si>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</si>
  <si>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</si>
  <si>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</si>
  <si>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</si>
  <si>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</si>
  <si>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</si>
  <si>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</si>
  <si>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</si>
  <si>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</si>
  <si>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</si>
  <si>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</si>
  <si>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</si>
  <si>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</si>
  <si>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</si>
  <si>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</si>
  <si>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</si>
  <si>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</si>
  <si>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</si>
  <si>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</si>
  <si>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</si>
  <si>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</si>
  <si>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</si>
  <si>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</si>
  <si>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</si>
  <si>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</si>
  <si>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</si>
  <si>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</si>
  <si>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</si>
  <si>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</si>
  <si>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</si>
  <si>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</si>
  <si>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</si>
  <si>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</si>
  <si>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</si>
  <si>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</si>
  <si>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</si>
  <si>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</si>
  <si>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</si>
  <si>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</si>
  <si>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</si>
  <si>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</si>
  <si>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</si>
  <si>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</si>
  <si>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</si>
  <si>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</si>
  <si>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</si>
  <si>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</si>
  <si>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</si>
  <si>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</si>
  <si>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</si>
  <si>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</si>
  <si>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</si>
  <si>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</si>
  <si>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</si>
  <si>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</si>
  <si>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MOROLEON GTO.</t>
  </si>
  <si>
    <t>Correspondiente del 1 de Enero AL 30 DE JUNIO DEL 2018</t>
  </si>
  <si>
    <t>Correspondiente del 1 de Enero AL 30 DE SEPTIEMBRE DEL 2018</t>
  </si>
  <si>
    <t>Correspondiente 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</si>
</sst>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520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519</v>
      </c>
      <c r="B2" s="91"/>
      <c r="C2" s="35"/>
      <c r="D2" s="12" t="s">
        <v>182</v>
      </c>
      <c r="E2" s="15" t="s">
        <v>183</v>
      </c>
    </row>
    <row r="3" spans="1:5" ht="18.95" customHeight="1" x14ac:dyDescent="0.2">
      <c r="A3" s="92" t="s">
        <v>522</v>
      </c>
      <c r="B3" s="92"/>
      <c r="C3" s="15"/>
      <c r="D3" s="12" t="s">
        <v>184</v>
      </c>
      <c r="E3" s="13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7" t="s">
        <v>1</v>
      </c>
      <c r="B9" s="88" t="s">
        <v>2</v>
      </c>
    </row>
    <row r="10" spans="1:5" x14ac:dyDescent="0.2">
      <c r="A10" s="87" t="s">
        <v>3</v>
      </c>
      <c r="B10" s="88" t="s">
        <v>4</v>
      </c>
    </row>
    <row r="11" spans="1:5" x14ac:dyDescent="0.2">
      <c r="A11" s="87" t="s">
        <v>5</v>
      </c>
      <c r="B11" s="88" t="s">
        <v>6</v>
      </c>
    </row>
    <row r="12" spans="1:5" x14ac:dyDescent="0.2">
      <c r="A12" s="87" t="s">
        <v>135</v>
      </c>
      <c r="B12" s="88" t="s">
        <v>179</v>
      </c>
    </row>
    <row r="13" spans="1:5" x14ac:dyDescent="0.2">
      <c r="A13" s="87" t="s">
        <v>7</v>
      </c>
      <c r="B13" s="88" t="s">
        <v>178</v>
      </c>
    </row>
    <row r="14" spans="1:5" x14ac:dyDescent="0.2">
      <c r="A14" s="87" t="s">
        <v>8</v>
      </c>
      <c r="B14" s="88" t="s">
        <v>134</v>
      </c>
    </row>
    <row r="15" spans="1:5" x14ac:dyDescent="0.2">
      <c r="A15" s="87" t="s">
        <v>9</v>
      </c>
      <c r="B15" s="88" t="s">
        <v>10</v>
      </c>
    </row>
    <row r="16" spans="1:5" x14ac:dyDescent="0.2">
      <c r="A16" s="87" t="s">
        <v>11</v>
      </c>
      <c r="B16" s="88" t="s">
        <v>12</v>
      </c>
    </row>
    <row r="17" spans="1:2" x14ac:dyDescent="0.2">
      <c r="A17" s="87" t="s">
        <v>13</v>
      </c>
      <c r="B17" s="88" t="s">
        <v>14</v>
      </c>
    </row>
    <row r="18" spans="1:2" x14ac:dyDescent="0.2">
      <c r="A18" s="87" t="s">
        <v>15</v>
      </c>
      <c r="B18" s="88" t="s">
        <v>16</v>
      </c>
    </row>
    <row r="19" spans="1:2" x14ac:dyDescent="0.2">
      <c r="A19" s="87" t="s">
        <v>17</v>
      </c>
      <c r="B19" s="88" t="s">
        <v>18</v>
      </c>
    </row>
    <row r="20" spans="1:2" x14ac:dyDescent="0.2">
      <c r="A20" s="87" t="s">
        <v>19</v>
      </c>
      <c r="B20" s="88" t="s">
        <v>20</v>
      </c>
    </row>
    <row r="21" spans="1:2" x14ac:dyDescent="0.2">
      <c r="A21" s="87" t="s">
        <v>21</v>
      </c>
      <c r="B21" s="88" t="s">
        <v>175</v>
      </c>
    </row>
    <row r="22" spans="1:2" x14ac:dyDescent="0.2">
      <c r="A22" s="87" t="s">
        <v>22</v>
      </c>
      <c r="B22" s="88" t="s">
        <v>23</v>
      </c>
    </row>
    <row r="23" spans="1:2" x14ac:dyDescent="0.2">
      <c r="A23" s="87" t="s">
        <v>48</v>
      </c>
      <c r="B23" s="88" t="s">
        <v>24</v>
      </c>
    </row>
    <row r="24" spans="1:2" x14ac:dyDescent="0.2">
      <c r="A24" s="87" t="s">
        <v>49</v>
      </c>
      <c r="B24" s="88" t="s">
        <v>25</v>
      </c>
    </row>
    <row r="25" spans="1:2" x14ac:dyDescent="0.2">
      <c r="A25" s="87" t="s">
        <v>50</v>
      </c>
      <c r="B25" s="88" t="s">
        <v>26</v>
      </c>
    </row>
    <row r="26" spans="1:2" x14ac:dyDescent="0.2">
      <c r="A26" s="87" t="s">
        <v>27</v>
      </c>
      <c r="B26" s="88" t="s">
        <v>28</v>
      </c>
    </row>
    <row r="27" spans="1:2" x14ac:dyDescent="0.2">
      <c r="A27" s="87" t="s">
        <v>29</v>
      </c>
      <c r="B27" s="88" t="s">
        <v>30</v>
      </c>
    </row>
    <row r="28" spans="1:2" x14ac:dyDescent="0.2">
      <c r="A28" s="87" t="s">
        <v>31</v>
      </c>
      <c r="B28" s="88" t="s">
        <v>32</v>
      </c>
    </row>
    <row r="29" spans="1:2" x14ac:dyDescent="0.2">
      <c r="A29" s="87" t="s">
        <v>33</v>
      </c>
      <c r="B29" s="88" t="s">
        <v>34</v>
      </c>
    </row>
    <row r="30" spans="1:2" x14ac:dyDescent="0.2">
      <c r="A30" s="87" t="s">
        <v>46</v>
      </c>
      <c r="B30" s="88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7" t="s">
        <v>44</v>
      </c>
      <c r="B33" s="88" t="s">
        <v>39</v>
      </c>
    </row>
    <row r="34" spans="1:2" x14ac:dyDescent="0.2">
      <c r="A34" s="87" t="s">
        <v>45</v>
      </c>
      <c r="B34" s="88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8" t="s">
        <v>35</v>
      </c>
    </row>
    <row r="38" spans="1:2" x14ac:dyDescent="0.2">
      <c r="A38" s="4"/>
      <c r="B38" s="88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Normal="100" workbookViewId="0">
      <selection activeCell="C134" sqref="C13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3" t="s">
        <v>520</v>
      </c>
      <c r="B1" s="94"/>
      <c r="C1" s="94"/>
      <c r="D1" s="94"/>
      <c r="E1" s="94"/>
      <c r="F1" s="94"/>
      <c r="G1" s="12" t="s">
        <v>180</v>
      </c>
      <c r="H1" s="23">
        <v>2018</v>
      </c>
    </row>
    <row r="2" spans="1:8" s="14" customFormat="1" ht="18.95" customHeight="1" x14ac:dyDescent="0.25">
      <c r="A2" s="93" t="s">
        <v>181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3" t="s">
        <v>523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3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2788175.95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801122.43</v>
      </c>
      <c r="D15" s="22">
        <v>812539.43</v>
      </c>
      <c r="E15" s="22">
        <v>816046.39</v>
      </c>
      <c r="F15" s="22">
        <v>820663.31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7000.06</v>
      </c>
      <c r="D20" s="22">
        <v>7000.06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12532986.880000001</v>
      </c>
      <c r="D25" s="22">
        <v>12532986.880000001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f>SUM(C31:C35)</f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f>SUM(C40)</f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f>SUM(C53:C59)</f>
        <v>294089769.03999996</v>
      </c>
      <c r="D52" s="22">
        <f t="shared" ref="D52:E52" si="0">SUM(D53:D59)</f>
        <v>-163935</v>
      </c>
      <c r="E52" s="22">
        <f t="shared" si="0"/>
        <v>-163935</v>
      </c>
    </row>
    <row r="53" spans="1:9" x14ac:dyDescent="0.2">
      <c r="A53" s="20">
        <v>1231</v>
      </c>
      <c r="B53" s="18" t="s">
        <v>221</v>
      </c>
      <c r="C53" s="22">
        <v>1203369.8999999999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-163935</v>
      </c>
    </row>
    <row r="55" spans="1:9" x14ac:dyDescent="0.2">
      <c r="A55" s="20">
        <v>1233</v>
      </c>
      <c r="B55" s="18" t="s">
        <v>223</v>
      </c>
      <c r="C55" s="22">
        <v>13023552.98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2178875.5099999998</v>
      </c>
      <c r="D56" s="22">
        <v>-163935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223021651.00999999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54662319.640000001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f ca="1">SUM(C60:C68)</f>
        <v>0</v>
      </c>
      <c r="D60" s="22">
        <f t="shared" ref="D60:E60" ca="1" si="1">SUM(D60:D68)</f>
        <v>0</v>
      </c>
      <c r="E60" s="22">
        <f t="shared" ca="1" si="1"/>
        <v>0</v>
      </c>
    </row>
    <row r="61" spans="1:9" x14ac:dyDescent="0.2">
      <c r="A61" s="20">
        <v>1241</v>
      </c>
      <c r="B61" s="18" t="s">
        <v>229</v>
      </c>
      <c r="C61" s="22">
        <v>15115249.4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230</v>
      </c>
      <c r="C62" s="22">
        <v>403663.49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231</v>
      </c>
      <c r="C63" s="22">
        <v>76188.14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232</v>
      </c>
      <c r="C64" s="22">
        <v>11811815.119999999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233</v>
      </c>
      <c r="C65" s="22">
        <v>1444781.94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234</v>
      </c>
      <c r="C66" s="22">
        <v>19313431.710000001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118980</v>
      </c>
      <c r="D68" s="22">
        <v>0</v>
      </c>
      <c r="E68" s="22">
        <v>-93333.33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f>SUM(C73:C77)</f>
        <v>1027018.64</v>
      </c>
      <c r="D72" s="22">
        <f t="shared" ref="D72:E72" si="2">SUM(D73:D77)</f>
        <v>0</v>
      </c>
      <c r="E72" s="22">
        <f t="shared" si="2"/>
        <v>-163935</v>
      </c>
    </row>
    <row r="73" spans="1:9" x14ac:dyDescent="0.2">
      <c r="A73" s="20">
        <v>1251</v>
      </c>
      <c r="B73" s="18" t="s">
        <v>239</v>
      </c>
      <c r="C73" s="22">
        <v>522031.95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495609.66</v>
      </c>
      <c r="D76" s="22">
        <v>0</v>
      </c>
      <c r="E76" s="22">
        <v>-163935</v>
      </c>
    </row>
    <row r="77" spans="1:9" x14ac:dyDescent="0.2">
      <c r="A77" s="20">
        <v>1259</v>
      </c>
      <c r="B77" s="18" t="s">
        <v>243</v>
      </c>
      <c r="C77" s="22">
        <v>9377.0300000000007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f>SUM(C79:C84)</f>
        <v>11404344.01</v>
      </c>
      <c r="D78" s="22">
        <f t="shared" ref="D78:E78" si="3">SUM(D79:D84)</f>
        <v>0</v>
      </c>
      <c r="E78" s="22">
        <f t="shared" si="3"/>
        <v>0</v>
      </c>
    </row>
    <row r="79" spans="1:9" x14ac:dyDescent="0.2">
      <c r="A79" s="20">
        <v>1271</v>
      </c>
      <c r="B79" s="18" t="s">
        <v>245</v>
      </c>
      <c r="C79" s="22">
        <v>11404344.01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f>SUM(C89:C90)</f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f>SUM(C95:C97)</f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34670038.340000004</v>
      </c>
      <c r="D101" s="22">
        <f t="shared" ref="D101:E101" si="4">SUM(D102:D110)</f>
        <v>0</v>
      </c>
      <c r="E101" s="22">
        <f t="shared" si="4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7312660.2300000004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2418570.79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6334932.5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138176.99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8106604.79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1632693.38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8726399.6600000001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f>SUM(C112:C114)</f>
        <v>0</v>
      </c>
      <c r="D111" s="22">
        <f t="shared" ref="D111:E111" si="5">SUM(D112:D114)</f>
        <v>0</v>
      </c>
      <c r="E111" s="22">
        <f t="shared" si="5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f>SUM(C138:C140)</f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79" zoomScaleNormal="100" workbookViewId="0">
      <selection activeCell="B83" sqref="B83"/>
    </sheetView>
  </sheetViews>
  <sheetFormatPr baseColWidth="10" defaultColWidth="9.140625" defaultRowHeight="11.25" x14ac:dyDescent="0.2"/>
  <cols>
    <col min="1" max="1" width="10" style="18" customWidth="1"/>
    <col min="2" max="2" width="81.42578125" style="18" customWidth="1"/>
    <col min="3" max="3" width="11.5703125" style="18" customWidth="1"/>
    <col min="4" max="4" width="22" style="18" customWidth="1"/>
    <col min="5" max="5" width="10.85546875" style="18" customWidth="1"/>
    <col min="6" max="16384" width="9.140625" style="18"/>
  </cols>
  <sheetData>
    <row r="1" spans="1:5" s="24" customFormat="1" ht="18.95" customHeight="1" x14ac:dyDescent="0.25">
      <c r="A1" s="91" t="s">
        <v>520</v>
      </c>
      <c r="B1" s="91"/>
      <c r="C1" s="91"/>
      <c r="D1" s="12" t="s">
        <v>180</v>
      </c>
      <c r="E1" s="23"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1" t="s">
        <v>521</v>
      </c>
      <c r="B3" s="91"/>
      <c r="C3" s="91"/>
      <c r="D3" s="12" t="s">
        <v>184</v>
      </c>
      <c r="E3" s="23">
        <f>'Notas a los Edos Financieros'!E3</f>
        <v>3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SUM(C9+C18+C24+C26+C32+C37+C47+C52)</f>
        <v>44693041.259999998</v>
      </c>
    </row>
    <row r="9" spans="1:5" x14ac:dyDescent="0.2">
      <c r="A9" s="20">
        <v>4110</v>
      </c>
      <c r="B9" s="18" t="s">
        <v>298</v>
      </c>
      <c r="C9" s="22">
        <f>SUM(C10:C17)</f>
        <v>22334824.07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21226366.32</v>
      </c>
    </row>
    <row r="12" spans="1:5" x14ac:dyDescent="0.2">
      <c r="A12" s="20">
        <v>4113</v>
      </c>
      <c r="B12" s="18" t="s">
        <v>301</v>
      </c>
      <c r="C12" s="22">
        <v>470185.3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6290</v>
      </c>
    </row>
    <row r="16" spans="1:5" x14ac:dyDescent="0.2">
      <c r="A16" s="20">
        <v>4117</v>
      </c>
      <c r="B16" s="18" t="s">
        <v>305</v>
      </c>
      <c r="C16" s="22">
        <v>631982.44999999995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f>SUM(C19:C23)</f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f>SUM(C25)</f>
        <v>1314654.01</v>
      </c>
    </row>
    <row r="25" spans="1:3" x14ac:dyDescent="0.2">
      <c r="A25" s="20">
        <v>4131</v>
      </c>
      <c r="B25" s="18" t="s">
        <v>314</v>
      </c>
      <c r="C25" s="22">
        <v>1314654.01</v>
      </c>
    </row>
    <row r="26" spans="1:3" x14ac:dyDescent="0.2">
      <c r="A26" s="20">
        <v>4140</v>
      </c>
      <c r="B26" s="18" t="s">
        <v>315</v>
      </c>
      <c r="C26" s="22">
        <f>SUM(C27:C31)</f>
        <v>9646402.3399999999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9646402.3399999999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22">
        <f>SUM(C33:C36)</f>
        <v>8982004.1699999999</v>
      </c>
    </row>
    <row r="33" spans="1:3" x14ac:dyDescent="0.2">
      <c r="A33" s="20">
        <v>4151</v>
      </c>
      <c r="B33" s="18" t="s">
        <v>322</v>
      </c>
      <c r="C33" s="22">
        <v>8982004.1699999999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f>SUM(C38:C46)</f>
        <v>1213579.8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958166.2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255413.6</v>
      </c>
    </row>
    <row r="47" spans="1:3" x14ac:dyDescent="0.2">
      <c r="A47" s="20">
        <v>4170</v>
      </c>
      <c r="B47" s="18" t="s">
        <v>336</v>
      </c>
      <c r="C47" s="22">
        <f>SUM(C48:C51)</f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0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f>SUM(C53:C54)</f>
        <v>1201576.8700000001</v>
      </c>
    </row>
    <row r="53" spans="1:3" x14ac:dyDescent="0.2">
      <c r="A53" s="20">
        <v>4191</v>
      </c>
      <c r="B53" s="18" t="s">
        <v>342</v>
      </c>
      <c r="C53" s="22">
        <v>1201576.8700000001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f>SUM(C56+C60)</f>
        <v>160893489.10999998</v>
      </c>
    </row>
    <row r="56" spans="1:3" x14ac:dyDescent="0.2">
      <c r="A56" s="20">
        <v>4210</v>
      </c>
      <c r="B56" s="18" t="s">
        <v>345</v>
      </c>
      <c r="C56" s="22">
        <f>SUM(C57:C59)</f>
        <v>160893489.10999998</v>
      </c>
    </row>
    <row r="57" spans="1:3" x14ac:dyDescent="0.2">
      <c r="A57" s="20">
        <v>4211</v>
      </c>
      <c r="B57" s="18" t="s">
        <v>346</v>
      </c>
      <c r="C57" s="22">
        <v>81036324.739999995</v>
      </c>
    </row>
    <row r="58" spans="1:3" x14ac:dyDescent="0.2">
      <c r="A58" s="20">
        <v>4212</v>
      </c>
      <c r="B58" s="18" t="s">
        <v>347</v>
      </c>
      <c r="C58" s="22">
        <v>39972186</v>
      </c>
    </row>
    <row r="59" spans="1:3" x14ac:dyDescent="0.2">
      <c r="A59" s="20">
        <v>4213</v>
      </c>
      <c r="B59" s="18" t="s">
        <v>348</v>
      </c>
      <c r="C59" s="22">
        <v>39884978.369999997</v>
      </c>
    </row>
    <row r="60" spans="1:3" x14ac:dyDescent="0.2">
      <c r="A60" s="20">
        <v>4220</v>
      </c>
      <c r="B60" s="18" t="s">
        <v>349</v>
      </c>
      <c r="C60" s="22">
        <f>SUM(C61:C66)</f>
        <v>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f>SUM(C71+C74+C80+C82+C84)</f>
        <v>500468.92</v>
      </c>
    </row>
    <row r="71" spans="1:5" x14ac:dyDescent="0.2">
      <c r="A71" s="20">
        <v>4310</v>
      </c>
      <c r="B71" s="18" t="s">
        <v>357</v>
      </c>
      <c r="C71" s="22">
        <f>SUM(C72:C73)</f>
        <v>500468.92</v>
      </c>
    </row>
    <row r="72" spans="1:5" x14ac:dyDescent="0.2">
      <c r="A72" s="20">
        <v>4311</v>
      </c>
      <c r="B72" s="18" t="s">
        <v>358</v>
      </c>
      <c r="C72" s="22">
        <v>500468.92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f>SUM(C75:C79)</f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f>SUM(C81)</f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f>SUM(C83)</f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f>SUM(C85:C91)</f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SUM(C97+C125+C158+C168+C183+C215)</f>
        <v>123463335.68000001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SUM(C98+C105+C115)</f>
        <v>97619762.75</v>
      </c>
      <c r="D97" s="25">
        <f>C97/$C$96</f>
        <v>0.79067815730345248</v>
      </c>
    </row>
    <row r="98" spans="1:4" x14ac:dyDescent="0.2">
      <c r="A98" s="20">
        <v>5110</v>
      </c>
      <c r="B98" s="18" t="s">
        <v>379</v>
      </c>
      <c r="C98" s="22">
        <f>SUM(C99:C104)</f>
        <v>69330943.900000006</v>
      </c>
      <c r="D98" s="25">
        <f t="shared" ref="D98:D161" si="0">C98/$C$96</f>
        <v>0.56155087271978688</v>
      </c>
    </row>
    <row r="99" spans="1:4" x14ac:dyDescent="0.2">
      <c r="A99" s="20">
        <v>5111</v>
      </c>
      <c r="B99" s="18" t="s">
        <v>380</v>
      </c>
      <c r="C99" s="22">
        <v>40541494.689999998</v>
      </c>
      <c r="D99" s="25">
        <f t="shared" si="0"/>
        <v>0.32836869720641582</v>
      </c>
    </row>
    <row r="100" spans="1:4" x14ac:dyDescent="0.2">
      <c r="A100" s="20">
        <v>5112</v>
      </c>
      <c r="B100" s="18" t="s">
        <v>381</v>
      </c>
      <c r="C100" s="22">
        <v>885809.49</v>
      </c>
      <c r="D100" s="25">
        <f t="shared" si="0"/>
        <v>7.1746764747705862E-3</v>
      </c>
    </row>
    <row r="101" spans="1:4" x14ac:dyDescent="0.2">
      <c r="A101" s="20">
        <v>5113</v>
      </c>
      <c r="B101" s="18" t="s">
        <v>382</v>
      </c>
      <c r="C101" s="22">
        <v>2588417.7000000002</v>
      </c>
      <c r="D101" s="25">
        <f t="shared" si="0"/>
        <v>2.0965071822689311E-2</v>
      </c>
    </row>
    <row r="102" spans="1:4" x14ac:dyDescent="0.2">
      <c r="A102" s="20">
        <v>5114</v>
      </c>
      <c r="B102" s="18" t="s">
        <v>383</v>
      </c>
      <c r="C102" s="22">
        <v>613927.66</v>
      </c>
      <c r="D102" s="25">
        <f t="shared" si="0"/>
        <v>4.9725504063102277E-3</v>
      </c>
    </row>
    <row r="103" spans="1:4" x14ac:dyDescent="0.2">
      <c r="A103" s="20">
        <v>5115</v>
      </c>
      <c r="B103" s="18" t="s">
        <v>384</v>
      </c>
      <c r="C103" s="22">
        <v>24701294.359999999</v>
      </c>
      <c r="D103" s="25">
        <f t="shared" si="0"/>
        <v>0.20006987680960087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f>SUM(C106:C114)</f>
        <v>14061201.59</v>
      </c>
      <c r="D105" s="25">
        <f t="shared" si="0"/>
        <v>0.11388969456037298</v>
      </c>
    </row>
    <row r="106" spans="1:4" x14ac:dyDescent="0.2">
      <c r="A106" s="20">
        <v>5121</v>
      </c>
      <c r="B106" s="18" t="s">
        <v>387</v>
      </c>
      <c r="C106" s="22">
        <v>686554.98</v>
      </c>
      <c r="D106" s="25">
        <f t="shared" si="0"/>
        <v>5.5608005098732802E-3</v>
      </c>
    </row>
    <row r="107" spans="1:4" x14ac:dyDescent="0.2">
      <c r="A107" s="20">
        <v>5122</v>
      </c>
      <c r="B107" s="18" t="s">
        <v>388</v>
      </c>
      <c r="C107" s="22">
        <v>740939.38</v>
      </c>
      <c r="D107" s="25">
        <f t="shared" si="0"/>
        <v>6.0012907955153023E-3</v>
      </c>
    </row>
    <row r="108" spans="1:4" x14ac:dyDescent="0.2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2587563.7999999998</v>
      </c>
      <c r="D109" s="25">
        <f t="shared" si="0"/>
        <v>2.0958155599380607E-2</v>
      </c>
    </row>
    <row r="110" spans="1:4" x14ac:dyDescent="0.2">
      <c r="A110" s="20">
        <v>5125</v>
      </c>
      <c r="B110" s="18" t="s">
        <v>391</v>
      </c>
      <c r="C110" s="22">
        <v>127022.69</v>
      </c>
      <c r="D110" s="25">
        <f t="shared" si="0"/>
        <v>1.0288292414942146E-3</v>
      </c>
    </row>
    <row r="111" spans="1:4" x14ac:dyDescent="0.2">
      <c r="A111" s="20">
        <v>5126</v>
      </c>
      <c r="B111" s="18" t="s">
        <v>392</v>
      </c>
      <c r="C111" s="22">
        <v>7122541.2300000004</v>
      </c>
      <c r="D111" s="25">
        <f t="shared" si="0"/>
        <v>5.7689525321595457E-2</v>
      </c>
    </row>
    <row r="112" spans="1:4" x14ac:dyDescent="0.2">
      <c r="A112" s="20">
        <v>5127</v>
      </c>
      <c r="B112" s="18" t="s">
        <v>393</v>
      </c>
      <c r="C112" s="22">
        <v>855297.61</v>
      </c>
      <c r="D112" s="25">
        <f t="shared" si="0"/>
        <v>6.9275433495237307E-3</v>
      </c>
    </row>
    <row r="113" spans="1:4" x14ac:dyDescent="0.2">
      <c r="A113" s="20">
        <v>5128</v>
      </c>
      <c r="B113" s="18" t="s">
        <v>394</v>
      </c>
      <c r="C113" s="22">
        <v>788800</v>
      </c>
      <c r="D113" s="25">
        <f t="shared" si="0"/>
        <v>6.3889412646719766E-3</v>
      </c>
    </row>
    <row r="114" spans="1:4" x14ac:dyDescent="0.2">
      <c r="A114" s="20">
        <v>5129</v>
      </c>
      <c r="B114" s="18" t="s">
        <v>395</v>
      </c>
      <c r="C114" s="22">
        <v>1152481.8999999999</v>
      </c>
      <c r="D114" s="25">
        <f t="shared" si="0"/>
        <v>9.3346084783184104E-3</v>
      </c>
    </row>
    <row r="115" spans="1:4" x14ac:dyDescent="0.2">
      <c r="A115" s="20">
        <v>5130</v>
      </c>
      <c r="B115" s="18" t="s">
        <v>396</v>
      </c>
      <c r="C115" s="22">
        <f>SUM(C116:C124)</f>
        <v>14227617.259999998</v>
      </c>
      <c r="D115" s="25">
        <f t="shared" si="0"/>
        <v>0.11523759002329263</v>
      </c>
    </row>
    <row r="116" spans="1:4" x14ac:dyDescent="0.2">
      <c r="A116" s="20">
        <v>5131</v>
      </c>
      <c r="B116" s="18" t="s">
        <v>397</v>
      </c>
      <c r="C116" s="22">
        <v>2488302.75</v>
      </c>
      <c r="D116" s="25">
        <f t="shared" si="0"/>
        <v>2.0154183720172105E-2</v>
      </c>
    </row>
    <row r="117" spans="1:4" x14ac:dyDescent="0.2">
      <c r="A117" s="20">
        <v>5132</v>
      </c>
      <c r="B117" s="18" t="s">
        <v>398</v>
      </c>
      <c r="C117" s="22">
        <v>880635.3</v>
      </c>
      <c r="D117" s="25">
        <f t="shared" si="0"/>
        <v>7.132767757729191E-3</v>
      </c>
    </row>
    <row r="118" spans="1:4" x14ac:dyDescent="0.2">
      <c r="A118" s="20">
        <v>5133</v>
      </c>
      <c r="B118" s="18" t="s">
        <v>399</v>
      </c>
      <c r="C118" s="22">
        <v>1617335.58</v>
      </c>
      <c r="D118" s="25">
        <f t="shared" si="0"/>
        <v>1.3099723663646279E-2</v>
      </c>
    </row>
    <row r="119" spans="1:4" x14ac:dyDescent="0.2">
      <c r="A119" s="20">
        <v>5134</v>
      </c>
      <c r="B119" s="18" t="s">
        <v>400</v>
      </c>
      <c r="C119" s="22">
        <v>302445.06</v>
      </c>
      <c r="D119" s="25">
        <f t="shared" si="0"/>
        <v>2.4496751066559225E-3</v>
      </c>
    </row>
    <row r="120" spans="1:4" x14ac:dyDescent="0.2">
      <c r="A120" s="20">
        <v>5135</v>
      </c>
      <c r="B120" s="18" t="s">
        <v>401</v>
      </c>
      <c r="C120" s="22">
        <v>487989.85</v>
      </c>
      <c r="D120" s="25">
        <f t="shared" si="0"/>
        <v>3.9525082269346954E-3</v>
      </c>
    </row>
    <row r="121" spans="1:4" x14ac:dyDescent="0.2">
      <c r="A121" s="20">
        <v>5136</v>
      </c>
      <c r="B121" s="18" t="s">
        <v>402</v>
      </c>
      <c r="C121" s="22">
        <v>576127.04</v>
      </c>
      <c r="D121" s="25">
        <f t="shared" si="0"/>
        <v>4.6663816170757133E-3</v>
      </c>
    </row>
    <row r="122" spans="1:4" x14ac:dyDescent="0.2">
      <c r="A122" s="20">
        <v>5137</v>
      </c>
      <c r="B122" s="18" t="s">
        <v>403</v>
      </c>
      <c r="C122" s="22">
        <v>361518.43</v>
      </c>
      <c r="D122" s="25">
        <f t="shared" si="0"/>
        <v>2.9281440357079454E-3</v>
      </c>
    </row>
    <row r="123" spans="1:4" x14ac:dyDescent="0.2">
      <c r="A123" s="20">
        <v>5138</v>
      </c>
      <c r="B123" s="18" t="s">
        <v>404</v>
      </c>
      <c r="C123" s="22">
        <v>1307924.97</v>
      </c>
      <c r="D123" s="25">
        <f t="shared" si="0"/>
        <v>1.0593630593214828E-2</v>
      </c>
    </row>
    <row r="124" spans="1:4" x14ac:dyDescent="0.2">
      <c r="A124" s="20">
        <v>5139</v>
      </c>
      <c r="B124" s="18" t="s">
        <v>405</v>
      </c>
      <c r="C124" s="22">
        <v>6205338.2800000003</v>
      </c>
      <c r="D124" s="25">
        <f t="shared" si="0"/>
        <v>5.0260575302155969E-2</v>
      </c>
    </row>
    <row r="125" spans="1:4" x14ac:dyDescent="0.2">
      <c r="A125" s="20">
        <v>5200</v>
      </c>
      <c r="B125" s="18" t="s">
        <v>406</v>
      </c>
      <c r="C125" s="22">
        <f>SUM(C126+C129+C132+C135+C140+C144+C147+C149+C155)</f>
        <v>24421285.25</v>
      </c>
      <c r="D125" s="25">
        <f t="shared" si="0"/>
        <v>0.19780192326324808</v>
      </c>
    </row>
    <row r="126" spans="1:4" x14ac:dyDescent="0.2">
      <c r="A126" s="20">
        <v>5210</v>
      </c>
      <c r="B126" s="18" t="s">
        <v>407</v>
      </c>
      <c r="C126" s="22">
        <f>SUM(C127:C128)</f>
        <v>11106584.529999999</v>
      </c>
      <c r="D126" s="25">
        <f t="shared" si="0"/>
        <v>8.995856517911309E-2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11106584.529999999</v>
      </c>
      <c r="D128" s="25">
        <f t="shared" si="0"/>
        <v>8.995856517911309E-2</v>
      </c>
    </row>
    <row r="129" spans="1:4" x14ac:dyDescent="0.2">
      <c r="A129" s="20">
        <v>5220</v>
      </c>
      <c r="B129" s="18" t="s">
        <v>410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f>SUM(C136:C139)</f>
        <v>9754806.7200000007</v>
      </c>
      <c r="D135" s="25">
        <f t="shared" si="0"/>
        <v>7.9009745413675836E-2</v>
      </c>
    </row>
    <row r="136" spans="1:4" x14ac:dyDescent="0.2">
      <c r="A136" s="20">
        <v>5241</v>
      </c>
      <c r="B136" s="18" t="s">
        <v>415</v>
      </c>
      <c r="C136" s="22">
        <v>6745097.0800000001</v>
      </c>
      <c r="D136" s="25">
        <f t="shared" si="0"/>
        <v>5.4632389792888508E-2</v>
      </c>
    </row>
    <row r="137" spans="1:4" x14ac:dyDescent="0.2">
      <c r="A137" s="20">
        <v>5242</v>
      </c>
      <c r="B137" s="18" t="s">
        <v>416</v>
      </c>
      <c r="C137" s="22">
        <v>2104950</v>
      </c>
      <c r="D137" s="25">
        <f t="shared" si="0"/>
        <v>1.704919106880233E-2</v>
      </c>
    </row>
    <row r="138" spans="1:4" x14ac:dyDescent="0.2">
      <c r="A138" s="20">
        <v>5243</v>
      </c>
      <c r="B138" s="18" t="s">
        <v>417</v>
      </c>
      <c r="C138" s="22">
        <v>904759.64</v>
      </c>
      <c r="D138" s="25">
        <f t="shared" si="0"/>
        <v>7.3281645519849923E-3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f>SUM(C141:C143)</f>
        <v>3559894</v>
      </c>
      <c r="D140" s="25">
        <f t="shared" si="0"/>
        <v>2.8833612670459155E-2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3559894</v>
      </c>
      <c r="D142" s="25">
        <f t="shared" si="0"/>
        <v>2.8833612670459155E-2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1419837.68</v>
      </c>
      <c r="D158" s="25">
        <f t="shared" si="0"/>
        <v>1.1500075485405837E-2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1419837.68</v>
      </c>
      <c r="D165" s="25">
        <f t="shared" si="1"/>
        <v>1.1500075485405837E-2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1419837.68</v>
      </c>
      <c r="D167" s="25">
        <f t="shared" si="1"/>
        <v>1.1500075485405837E-2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f>SUM(C184+C193+C196+C202+C204+C206)</f>
        <v>2450</v>
      </c>
      <c r="D183" s="25">
        <f t="shared" si="1"/>
        <v>1.9843947893567877E-5</v>
      </c>
    </row>
    <row r="184" spans="1:4" x14ac:dyDescent="0.2">
      <c r="A184" s="20">
        <v>5510</v>
      </c>
      <c r="B184" s="18" t="s">
        <v>458</v>
      </c>
      <c r="C184" s="22">
        <f>SUM(C185:C192)</f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2450</v>
      </c>
      <c r="D206" s="25">
        <f t="shared" si="1"/>
        <v>1.9843947893567877E-5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2450</v>
      </c>
      <c r="D214" s="25">
        <f t="shared" si="1"/>
        <v>1.9843947893567877E-5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5433070866141736" right="0.31496062992125984" top="0.51181102362204722" bottom="0.35433070866141736" header="0.31496062992125984" footer="0.31496062992125984"/>
  <pageSetup paperSize="9"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9" sqref="B1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">
        <v>520</v>
      </c>
      <c r="B1" s="95"/>
      <c r="C1" s="95"/>
      <c r="D1" s="26" t="s">
        <v>180</v>
      </c>
      <c r="E1" s="27">
        <v>2018</v>
      </c>
    </row>
    <row r="2" spans="1:5" ht="18.95" customHeight="1" x14ac:dyDescent="0.2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 x14ac:dyDescent="0.2">
      <c r="A3" s="95" t="s">
        <v>522</v>
      </c>
      <c r="B3" s="95"/>
      <c r="C3" s="95"/>
      <c r="D3" s="26" t="s">
        <v>184</v>
      </c>
      <c r="E3" s="27">
        <f>ESF!H3</f>
        <v>3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6549391.1399999997</v>
      </c>
    </row>
    <row r="9" spans="1:5" x14ac:dyDescent="0.2">
      <c r="A9" s="32">
        <v>3120</v>
      </c>
      <c r="B9" s="28" t="s">
        <v>487</v>
      </c>
      <c r="C9" s="33">
        <v>-2848960.44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82623663.609999999</v>
      </c>
    </row>
    <row r="15" spans="1:5" x14ac:dyDescent="0.2">
      <c r="A15" s="32">
        <v>3220</v>
      </c>
      <c r="B15" s="28" t="s">
        <v>491</v>
      </c>
      <c r="C15" s="33">
        <v>381850715.16000003</v>
      </c>
    </row>
    <row r="16" spans="1:5" x14ac:dyDescent="0.2">
      <c r="A16" s="32">
        <v>3230</v>
      </c>
      <c r="B16" s="28" t="s">
        <v>492</v>
      </c>
      <c r="C16" s="33">
        <f>SUM(C17:C20)</f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f>SUM(C22:C24)</f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f>SUM(C26:C27)</f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1"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9.140625" style="28" customWidth="1"/>
    <col min="6" max="16384" width="9.140625" style="28"/>
  </cols>
  <sheetData>
    <row r="1" spans="1:5" s="34" customFormat="1" ht="18.95" customHeight="1" x14ac:dyDescent="0.25">
      <c r="A1" s="95" t="s">
        <v>520</v>
      </c>
      <c r="B1" s="95"/>
      <c r="C1" s="95"/>
      <c r="D1" s="26" t="s">
        <v>180</v>
      </c>
      <c r="E1" s="27">
        <v>2018</v>
      </c>
    </row>
    <row r="2" spans="1:5" s="34" customFormat="1" ht="18.95" customHeight="1" x14ac:dyDescent="0.25">
      <c r="A2" s="95" t="s">
        <v>504</v>
      </c>
      <c r="B2" s="95"/>
      <c r="C2" s="95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5" t="s">
        <v>523</v>
      </c>
      <c r="B3" s="95"/>
      <c r="C3" s="95"/>
      <c r="D3" s="26" t="s">
        <v>184</v>
      </c>
      <c r="E3" s="27">
        <f>ESF!H3</f>
        <v>3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131944013.06999999</v>
      </c>
      <c r="D9" s="33">
        <v>111179572.81999999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2788175.95</v>
      </c>
      <c r="D11" s="33">
        <v>2223945.35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f>SUM(C8:C14)</f>
        <v>134732189.01999998</v>
      </c>
      <c r="D15" s="33">
        <f>SUM(D8:D14)</f>
        <v>113403518.16999999</v>
      </c>
    </row>
    <row r="16" spans="1:5" x14ac:dyDescent="0.2">
      <c r="D16" s="89"/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f>SUM(C21:C27)</f>
        <v>294089769.03999996</v>
      </c>
    </row>
    <row r="21" spans="1:5" x14ac:dyDescent="0.2">
      <c r="A21" s="32">
        <v>1231</v>
      </c>
      <c r="B21" s="28" t="s">
        <v>221</v>
      </c>
      <c r="C21" s="33">
        <v>1203369.8999999999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13023552.98</v>
      </c>
    </row>
    <row r="24" spans="1:5" x14ac:dyDescent="0.2">
      <c r="A24" s="32">
        <v>1234</v>
      </c>
      <c r="B24" s="28" t="s">
        <v>224</v>
      </c>
      <c r="C24" s="33">
        <v>2178875.5099999998</v>
      </c>
    </row>
    <row r="25" spans="1:5" x14ac:dyDescent="0.2">
      <c r="A25" s="32">
        <v>1235</v>
      </c>
      <c r="B25" s="28" t="s">
        <v>225</v>
      </c>
      <c r="C25" s="33">
        <v>223021651.00999999</v>
      </c>
    </row>
    <row r="26" spans="1:5" x14ac:dyDescent="0.2">
      <c r="A26" s="32">
        <v>1236</v>
      </c>
      <c r="B26" s="28" t="s">
        <v>226</v>
      </c>
      <c r="C26" s="33">
        <v>54662319.640000001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f>SUM(C29:C36)</f>
        <v>48284109.799999997</v>
      </c>
    </row>
    <row r="29" spans="1:5" x14ac:dyDescent="0.2">
      <c r="A29" s="32">
        <v>1241</v>
      </c>
      <c r="B29" s="28" t="s">
        <v>229</v>
      </c>
      <c r="C29" s="33">
        <v>15115249.4</v>
      </c>
    </row>
    <row r="30" spans="1:5" x14ac:dyDescent="0.2">
      <c r="A30" s="32">
        <v>1242</v>
      </c>
      <c r="B30" s="28" t="s">
        <v>230</v>
      </c>
      <c r="C30" s="33">
        <v>403663.49</v>
      </c>
    </row>
    <row r="31" spans="1:5" x14ac:dyDescent="0.2">
      <c r="A31" s="32">
        <v>1243</v>
      </c>
      <c r="B31" s="28" t="s">
        <v>231</v>
      </c>
      <c r="C31" s="33">
        <v>76188.14</v>
      </c>
    </row>
    <row r="32" spans="1:5" x14ac:dyDescent="0.2">
      <c r="A32" s="32">
        <v>1244</v>
      </c>
      <c r="B32" s="28" t="s">
        <v>232</v>
      </c>
      <c r="C32" s="33">
        <v>11811815.119999999</v>
      </c>
    </row>
    <row r="33" spans="1:5" x14ac:dyDescent="0.2">
      <c r="A33" s="32">
        <v>1245</v>
      </c>
      <c r="B33" s="28" t="s">
        <v>233</v>
      </c>
      <c r="C33" s="33">
        <v>1444781.94</v>
      </c>
    </row>
    <row r="34" spans="1:5" x14ac:dyDescent="0.2">
      <c r="A34" s="32">
        <v>1246</v>
      </c>
      <c r="B34" s="28" t="s">
        <v>234</v>
      </c>
      <c r="C34" s="33">
        <v>19313431.710000001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118980</v>
      </c>
    </row>
    <row r="37" spans="1:5" x14ac:dyDescent="0.2">
      <c r="A37" s="32">
        <v>1250</v>
      </c>
      <c r="B37" s="28" t="s">
        <v>238</v>
      </c>
      <c r="C37" s="33">
        <f>SUM(C38:C42)</f>
        <v>1027018.64</v>
      </c>
    </row>
    <row r="38" spans="1:5" x14ac:dyDescent="0.2">
      <c r="A38" s="32">
        <v>1251</v>
      </c>
      <c r="B38" s="28" t="s">
        <v>239</v>
      </c>
      <c r="C38" s="33">
        <v>522031.95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495609.66</v>
      </c>
    </row>
    <row r="42" spans="1:5" x14ac:dyDescent="0.2">
      <c r="A42" s="32">
        <v>1259</v>
      </c>
      <c r="B42" s="28" t="s">
        <v>243</v>
      </c>
      <c r="C42" s="33">
        <v>9377.0300000000007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f>SUM(C47+C56+C59+C65+C67+C69)</f>
        <v>2450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f>SUM(C48:C55)</f>
        <v>0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f>SUM(C70:C77)</f>
        <v>2450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2450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5433070866141736" right="0.35433070866141736" top="0.27" bottom="0.18" header="0.31496062992125984" footer="0.2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A4" sqref="A4:D4"/>
    </sheetView>
  </sheetViews>
  <sheetFormatPr baseColWidth="10" defaultRowHeight="11.25" x14ac:dyDescent="0.2"/>
  <cols>
    <col min="1" max="1" width="1.7109375" style="38" customWidth="1"/>
    <col min="2" max="2" width="59.57031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6" t="s">
        <v>520</v>
      </c>
      <c r="B1" s="96"/>
      <c r="C1" s="96"/>
      <c r="D1" s="96"/>
    </row>
    <row r="2" spans="1:4" s="36" customFormat="1" ht="18.95" customHeight="1" x14ac:dyDescent="0.25">
      <c r="A2" s="96" t="s">
        <v>516</v>
      </c>
      <c r="B2" s="96"/>
      <c r="C2" s="96"/>
      <c r="D2" s="96"/>
    </row>
    <row r="3" spans="1:4" s="36" customFormat="1" ht="18.95" customHeight="1" x14ac:dyDescent="0.25">
      <c r="A3" s="96" t="s">
        <v>523</v>
      </c>
      <c r="B3" s="96"/>
      <c r="C3" s="96"/>
      <c r="D3" s="96"/>
    </row>
    <row r="4" spans="1:4" s="39" customFormat="1" ht="18.95" customHeight="1" x14ac:dyDescent="0.2">
      <c r="A4" s="97" t="s">
        <v>512</v>
      </c>
      <c r="B4" s="97"/>
      <c r="C4" s="97"/>
      <c r="D4" s="97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245178802.56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39091803.270000003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39091803.270000003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43"/>
      <c r="D21" s="44">
        <f>+D6+D8-D15</f>
        <v>206086999.28999999</v>
      </c>
    </row>
    <row r="23" spans="1:4" x14ac:dyDescent="0.2">
      <c r="D23" s="84"/>
    </row>
  </sheetData>
  <mergeCells count="4">
    <mergeCell ref="A1:D1"/>
    <mergeCell ref="A2:D2"/>
    <mergeCell ref="A3:D3"/>
    <mergeCell ref="A4:D4"/>
  </mergeCells>
  <pageMargins left="0.38" right="0.19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38" customWidth="1"/>
    <col min="2" max="2" width="60.42578125" style="38" customWidth="1"/>
    <col min="3" max="3" width="14.28515625" style="38" customWidth="1"/>
    <col min="4" max="4" width="17.7109375" style="84" customWidth="1"/>
    <col min="5" max="16384" width="11.42578125" style="38"/>
  </cols>
  <sheetData>
    <row r="1" spans="1:4" s="65" customFormat="1" ht="18.95" customHeight="1" x14ac:dyDescent="0.25">
      <c r="A1" s="98" t="s">
        <v>520</v>
      </c>
      <c r="B1" s="98"/>
      <c r="C1" s="98"/>
      <c r="D1" s="98"/>
    </row>
    <row r="2" spans="1:4" s="65" customFormat="1" ht="18.95" customHeight="1" x14ac:dyDescent="0.25">
      <c r="A2" s="98" t="s">
        <v>517</v>
      </c>
      <c r="B2" s="98"/>
      <c r="C2" s="98"/>
      <c r="D2" s="98"/>
    </row>
    <row r="3" spans="1:4" s="65" customFormat="1" ht="18.95" customHeight="1" x14ac:dyDescent="0.25">
      <c r="A3" s="98" t="s">
        <v>523</v>
      </c>
      <c r="B3" s="98"/>
      <c r="C3" s="98"/>
      <c r="D3" s="98"/>
    </row>
    <row r="4" spans="1:4" s="66" customFormat="1" x14ac:dyDescent="0.2">
      <c r="A4" s="99"/>
      <c r="B4" s="99"/>
      <c r="C4" s="99"/>
      <c r="D4" s="99"/>
    </row>
    <row r="5" spans="1:4" x14ac:dyDescent="0.2">
      <c r="A5" s="67" t="s">
        <v>93</v>
      </c>
      <c r="B5" s="68"/>
      <c r="C5" s="69"/>
      <c r="D5" s="70">
        <v>170194708.59999999</v>
      </c>
    </row>
    <row r="6" spans="1:4" x14ac:dyDescent="0.2">
      <c r="A6" s="71"/>
      <c r="B6" s="45"/>
      <c r="C6" s="72"/>
      <c r="D6" s="73"/>
    </row>
    <row r="7" spans="1:4" x14ac:dyDescent="0.2">
      <c r="A7" s="48" t="s">
        <v>92</v>
      </c>
      <c r="B7" s="74"/>
      <c r="C7" s="69"/>
      <c r="D7" s="75">
        <f>SUM(C8:C24)</f>
        <v>46733822.920000002</v>
      </c>
    </row>
    <row r="8" spans="1:4" x14ac:dyDescent="0.2">
      <c r="A8" s="52"/>
      <c r="B8" s="76" t="s">
        <v>91</v>
      </c>
      <c r="C8" s="54">
        <v>127546.34</v>
      </c>
      <c r="D8" s="77"/>
    </row>
    <row r="9" spans="1:4" x14ac:dyDescent="0.2">
      <c r="A9" s="52"/>
      <c r="B9" s="76" t="s">
        <v>90</v>
      </c>
      <c r="C9" s="54">
        <v>25670</v>
      </c>
      <c r="D9" s="78"/>
    </row>
    <row r="10" spans="1:4" x14ac:dyDescent="0.2">
      <c r="A10" s="52"/>
      <c r="B10" s="76" t="s">
        <v>89</v>
      </c>
      <c r="C10" s="54">
        <v>0</v>
      </c>
      <c r="D10" s="78"/>
    </row>
    <row r="11" spans="1:4" x14ac:dyDescent="0.2">
      <c r="A11" s="52"/>
      <c r="B11" s="76" t="s">
        <v>88</v>
      </c>
      <c r="C11" s="54">
        <v>2254000</v>
      </c>
      <c r="D11" s="78"/>
    </row>
    <row r="12" spans="1:4" x14ac:dyDescent="0.2">
      <c r="A12" s="52"/>
      <c r="B12" s="76" t="s">
        <v>87</v>
      </c>
      <c r="C12" s="54">
        <v>68480.600000000006</v>
      </c>
      <c r="D12" s="78"/>
    </row>
    <row r="13" spans="1:4" x14ac:dyDescent="0.2">
      <c r="A13" s="52"/>
      <c r="B13" s="76" t="s">
        <v>86</v>
      </c>
      <c r="C13" s="54">
        <v>544352.88</v>
      </c>
      <c r="D13" s="78"/>
    </row>
    <row r="14" spans="1:4" x14ac:dyDescent="0.2">
      <c r="A14" s="52"/>
      <c r="B14" s="76" t="s">
        <v>85</v>
      </c>
      <c r="C14" s="54">
        <v>0</v>
      </c>
      <c r="D14" s="78"/>
    </row>
    <row r="15" spans="1:4" x14ac:dyDescent="0.2">
      <c r="A15" s="52"/>
      <c r="B15" s="76" t="s">
        <v>84</v>
      </c>
      <c r="C15" s="54">
        <v>40841238.060000002</v>
      </c>
      <c r="D15" s="78"/>
    </row>
    <row r="16" spans="1:4" x14ac:dyDescent="0.2">
      <c r="A16" s="52"/>
      <c r="B16" s="76" t="s">
        <v>83</v>
      </c>
      <c r="C16" s="54">
        <v>4900</v>
      </c>
      <c r="D16" s="78"/>
    </row>
    <row r="17" spans="1:4" x14ac:dyDescent="0.2">
      <c r="A17" s="52"/>
      <c r="B17" s="76" t="s">
        <v>82</v>
      </c>
      <c r="C17" s="54">
        <v>2867635.04</v>
      </c>
      <c r="D17" s="78"/>
    </row>
    <row r="18" spans="1:4" x14ac:dyDescent="0.2">
      <c r="A18" s="52"/>
      <c r="B18" s="76" t="s">
        <v>81</v>
      </c>
      <c r="C18" s="54">
        <v>0</v>
      </c>
      <c r="D18" s="78"/>
    </row>
    <row r="19" spans="1:4" x14ac:dyDescent="0.2">
      <c r="A19" s="52"/>
      <c r="B19" s="76" t="s">
        <v>80</v>
      </c>
      <c r="C19" s="54">
        <v>0</v>
      </c>
      <c r="D19" s="78"/>
    </row>
    <row r="20" spans="1:4" x14ac:dyDescent="0.2">
      <c r="A20" s="52"/>
      <c r="B20" s="76" t="s">
        <v>79</v>
      </c>
      <c r="C20" s="54">
        <v>0</v>
      </c>
      <c r="D20" s="78"/>
    </row>
    <row r="21" spans="1:4" x14ac:dyDescent="0.2">
      <c r="A21" s="52"/>
      <c r="B21" s="76" t="s">
        <v>78</v>
      </c>
      <c r="C21" s="54">
        <v>0</v>
      </c>
      <c r="D21" s="78"/>
    </row>
    <row r="22" spans="1:4" x14ac:dyDescent="0.2">
      <c r="A22" s="52"/>
      <c r="B22" s="76" t="s">
        <v>77</v>
      </c>
      <c r="C22" s="54">
        <v>0</v>
      </c>
      <c r="D22" s="78"/>
    </row>
    <row r="23" spans="1:4" x14ac:dyDescent="0.2">
      <c r="A23" s="52"/>
      <c r="B23" s="76" t="s">
        <v>76</v>
      </c>
      <c r="C23" s="54">
        <v>0</v>
      </c>
      <c r="D23" s="78"/>
    </row>
    <row r="24" spans="1:4" x14ac:dyDescent="0.2">
      <c r="A24" s="52"/>
      <c r="B24" s="79" t="s">
        <v>75</v>
      </c>
      <c r="C24" s="54">
        <v>0</v>
      </c>
      <c r="D24" s="78"/>
    </row>
    <row r="25" spans="1:4" x14ac:dyDescent="0.2">
      <c r="A25" s="71"/>
      <c r="B25" s="80"/>
      <c r="C25" s="81"/>
      <c r="D25" s="82"/>
    </row>
    <row r="26" spans="1:4" x14ac:dyDescent="0.2">
      <c r="A26" s="48" t="s">
        <v>74</v>
      </c>
      <c r="B26" s="74"/>
      <c r="C26" s="83"/>
      <c r="D26" s="75">
        <f>SUM(C27:C33)</f>
        <v>2450</v>
      </c>
    </row>
    <row r="27" spans="1:4" x14ac:dyDescent="0.2">
      <c r="A27" s="52"/>
      <c r="B27" s="76" t="s">
        <v>58</v>
      </c>
      <c r="C27" s="54">
        <v>0</v>
      </c>
      <c r="D27" s="77"/>
    </row>
    <row r="28" spans="1:4" x14ac:dyDescent="0.2">
      <c r="A28" s="52"/>
      <c r="B28" s="76" t="s">
        <v>56</v>
      </c>
      <c r="C28" s="54">
        <v>0</v>
      </c>
      <c r="D28" s="78"/>
    </row>
    <row r="29" spans="1:4" x14ac:dyDescent="0.2">
      <c r="A29" s="52"/>
      <c r="B29" s="76" t="s">
        <v>55</v>
      </c>
      <c r="C29" s="54">
        <v>0</v>
      </c>
      <c r="D29" s="78"/>
    </row>
    <row r="30" spans="1:4" ht="22.5" x14ac:dyDescent="0.2">
      <c r="A30" s="52"/>
      <c r="B30" s="76" t="s">
        <v>54</v>
      </c>
      <c r="C30" s="54">
        <v>0</v>
      </c>
      <c r="D30" s="78"/>
    </row>
    <row r="31" spans="1:4" x14ac:dyDescent="0.2">
      <c r="A31" s="52"/>
      <c r="B31" s="76" t="s">
        <v>53</v>
      </c>
      <c r="C31" s="54">
        <v>0</v>
      </c>
      <c r="D31" s="78"/>
    </row>
    <row r="32" spans="1:4" x14ac:dyDescent="0.2">
      <c r="A32" s="52"/>
      <c r="B32" s="76" t="s">
        <v>52</v>
      </c>
      <c r="C32" s="54">
        <v>2450</v>
      </c>
      <c r="D32" s="78"/>
    </row>
    <row r="33" spans="1:4" x14ac:dyDescent="0.2">
      <c r="A33" s="52"/>
      <c r="B33" s="79" t="s">
        <v>73</v>
      </c>
      <c r="C33" s="62">
        <v>0</v>
      </c>
      <c r="D33" s="78"/>
    </row>
    <row r="34" spans="1:4" x14ac:dyDescent="0.2">
      <c r="A34" s="71"/>
      <c r="B34" s="80"/>
      <c r="C34" s="81"/>
      <c r="D34" s="82"/>
    </row>
    <row r="35" spans="1:4" x14ac:dyDescent="0.2">
      <c r="A35" s="68" t="s">
        <v>72</v>
      </c>
      <c r="B35" s="68"/>
      <c r="C35" s="69"/>
      <c r="D35" s="70">
        <f>+D5-D7+D26</f>
        <v>123463335.67999999</v>
      </c>
    </row>
  </sheetData>
  <mergeCells count="4">
    <mergeCell ref="A1:D1"/>
    <mergeCell ref="A2:D2"/>
    <mergeCell ref="A3:D3"/>
    <mergeCell ref="A4:D4"/>
  </mergeCells>
  <pageMargins left="0.31" right="0.34" top="0.75" bottom="0.75" header="0.3" footer="0.3"/>
  <pageSetup paperSize="9" orientation="portrait" r:id="rId1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7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MUNICIPIO MOROLEON GTO.</v>
      </c>
      <c r="B1" s="100"/>
      <c r="C1" s="100"/>
      <c r="D1" s="100"/>
      <c r="E1" s="100"/>
      <c r="F1" s="100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">
        <v>518</v>
      </c>
      <c r="B2" s="100"/>
      <c r="C2" s="100"/>
      <c r="D2" s="100"/>
      <c r="E2" s="100"/>
      <c r="F2" s="100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1" t="str">
        <f>'Notas a los Edos Financieros'!A3</f>
        <v>Correspondiente del 1 de Enero AL 30 DE SEPTIEMBRE DEL 2018</v>
      </c>
      <c r="B3" s="102"/>
      <c r="C3" s="102"/>
      <c r="D3" s="102"/>
      <c r="E3" s="102"/>
      <c r="F3" s="102"/>
      <c r="G3" s="26" t="s">
        <v>184</v>
      </c>
      <c r="H3" s="27">
        <f>'Notas a los Edos Financieros'!E3</f>
        <v>3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6" customFormat="1" x14ac:dyDescent="0.2">
      <c r="A8" s="85">
        <v>7000</v>
      </c>
      <c r="B8" s="86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6" customFormat="1" x14ac:dyDescent="0.2">
      <c r="A35" s="85">
        <v>8000</v>
      </c>
      <c r="B35" s="86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2018-10-05T16:04:51Z</cp:lastPrinted>
  <dcterms:created xsi:type="dcterms:W3CDTF">2012-12-11T20:36:24Z</dcterms:created>
  <dcterms:modified xsi:type="dcterms:W3CDTF">2018-10-23T19:36:04Z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