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sevac 3er 2018\4.- Informacion Presupuestaria\"/>
    </mc:Choice>
  </mc:AlternateContent>
  <bookViews>
    <workbookView xWindow="0" yWindow="0" windowWidth="18780" windowHeight="3975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F44" i="4" l="1"/>
  <c r="H43" i="4"/>
  <c r="E43" i="4"/>
  <c r="H42" i="4"/>
  <c r="E42" i="4"/>
  <c r="H41" i="4"/>
  <c r="E41" i="4"/>
  <c r="H40" i="4"/>
  <c r="E40" i="4"/>
  <c r="H39" i="4"/>
  <c r="E39" i="4"/>
  <c r="H38" i="4"/>
  <c r="E38" i="4"/>
  <c r="H37" i="4"/>
  <c r="E37" i="4"/>
  <c r="H36" i="4"/>
  <c r="E36" i="4"/>
  <c r="H35" i="4"/>
  <c r="E35" i="4"/>
  <c r="H34" i="4"/>
  <c r="E34" i="4"/>
  <c r="H33" i="4"/>
  <c r="E33" i="4"/>
  <c r="H32" i="4"/>
  <c r="E32" i="4"/>
  <c r="H31" i="4"/>
  <c r="E31" i="4"/>
  <c r="H30" i="4"/>
  <c r="E30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H22" i="4"/>
  <c r="E22" i="4"/>
  <c r="H21" i="4"/>
  <c r="E21" i="4"/>
  <c r="H20" i="4"/>
  <c r="E20" i="4"/>
  <c r="H19" i="4"/>
  <c r="E19" i="4"/>
  <c r="H18" i="4"/>
  <c r="E18" i="4"/>
  <c r="H17" i="4"/>
  <c r="E17" i="4"/>
  <c r="H16" i="4"/>
  <c r="E16" i="4"/>
  <c r="H15" i="4"/>
  <c r="E15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H44" i="4" s="1"/>
  <c r="E6" i="4"/>
  <c r="E40" i="5"/>
  <c r="H40" i="5" s="1"/>
  <c r="E39" i="5"/>
  <c r="H39" i="5" s="1"/>
  <c r="E38" i="5"/>
  <c r="H38" i="5" s="1"/>
  <c r="E37" i="5"/>
  <c r="H37" i="5" s="1"/>
  <c r="G36" i="5"/>
  <c r="F36" i="5"/>
  <c r="E36" i="5"/>
  <c r="D36" i="5"/>
  <c r="C36" i="5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G25" i="5"/>
  <c r="F25" i="5"/>
  <c r="E25" i="5"/>
  <c r="D25" i="5"/>
  <c r="C25" i="5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G16" i="5"/>
  <c r="F16" i="5"/>
  <c r="E16" i="5"/>
  <c r="D16" i="5"/>
  <c r="C16" i="5"/>
  <c r="E14" i="5"/>
  <c r="H14" i="5" s="1"/>
  <c r="E13" i="5"/>
  <c r="H13" i="5" s="1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6" i="5"/>
  <c r="F6" i="5"/>
  <c r="E6" i="5"/>
  <c r="D6" i="5"/>
  <c r="C6" i="5"/>
  <c r="G16" i="8"/>
  <c r="F16" i="8"/>
  <c r="D16" i="8"/>
  <c r="C16" i="8"/>
  <c r="E14" i="8"/>
  <c r="H14" i="8" s="1"/>
  <c r="H12" i="8"/>
  <c r="E12" i="8"/>
  <c r="H10" i="8"/>
  <c r="E10" i="8"/>
  <c r="H8" i="8"/>
  <c r="E8" i="8"/>
  <c r="H6" i="8"/>
  <c r="E6" i="8"/>
  <c r="E16" i="8" s="1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G69" i="6"/>
  <c r="F69" i="6"/>
  <c r="D69" i="6"/>
  <c r="C69" i="6"/>
  <c r="E69" i="6" s="1"/>
  <c r="H69" i="6" s="1"/>
  <c r="E68" i="6"/>
  <c r="H68" i="6" s="1"/>
  <c r="E67" i="6"/>
  <c r="H67" i="6" s="1"/>
  <c r="E66" i="6"/>
  <c r="H66" i="6" s="1"/>
  <c r="G65" i="6"/>
  <c r="F65" i="6"/>
  <c r="D65" i="6"/>
  <c r="C65" i="6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G57" i="6"/>
  <c r="F57" i="6"/>
  <c r="D57" i="6"/>
  <c r="C57" i="6"/>
  <c r="E57" i="6" s="1"/>
  <c r="H57" i="6" s="1"/>
  <c r="E56" i="6"/>
  <c r="H56" i="6" s="1"/>
  <c r="H55" i="6"/>
  <c r="E55" i="6"/>
  <c r="H54" i="6"/>
  <c r="E54" i="6"/>
  <c r="G53" i="6"/>
  <c r="F53" i="6"/>
  <c r="D53" i="6"/>
  <c r="C53" i="6"/>
  <c r="H52" i="6"/>
  <c r="E52" i="6"/>
  <c r="H51" i="6"/>
  <c r="E51" i="6"/>
  <c r="H50" i="6"/>
  <c r="E50" i="6"/>
  <c r="H49" i="6"/>
  <c r="E49" i="6"/>
  <c r="H48" i="6"/>
  <c r="E48" i="6"/>
  <c r="H47" i="6"/>
  <c r="E47" i="6"/>
  <c r="H46" i="6"/>
  <c r="E46" i="6"/>
  <c r="H45" i="6"/>
  <c r="E45" i="6"/>
  <c r="H44" i="6"/>
  <c r="E44" i="6"/>
  <c r="G43" i="6"/>
  <c r="F43" i="6"/>
  <c r="D43" i="6"/>
  <c r="C43" i="6"/>
  <c r="H42" i="6"/>
  <c r="E42" i="6"/>
  <c r="H41" i="6"/>
  <c r="E41" i="6"/>
  <c r="H40" i="6"/>
  <c r="E40" i="6"/>
  <c r="H39" i="6"/>
  <c r="E39" i="6"/>
  <c r="H38" i="6"/>
  <c r="E38" i="6"/>
  <c r="H37" i="6"/>
  <c r="E37" i="6"/>
  <c r="H36" i="6"/>
  <c r="E36" i="6"/>
  <c r="H35" i="6"/>
  <c r="E35" i="6"/>
  <c r="H34" i="6"/>
  <c r="E34" i="6"/>
  <c r="G33" i="6"/>
  <c r="F33" i="6"/>
  <c r="D33" i="6"/>
  <c r="C33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G23" i="6"/>
  <c r="F23" i="6"/>
  <c r="D23" i="6"/>
  <c r="C23" i="6"/>
  <c r="E23" i="6" s="1"/>
  <c r="H23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13" i="6"/>
  <c r="F13" i="6"/>
  <c r="D13" i="6"/>
  <c r="C13" i="6"/>
  <c r="E12" i="6"/>
  <c r="H12" i="6" s="1"/>
  <c r="E11" i="6"/>
  <c r="H11" i="6" s="1"/>
  <c r="E10" i="6"/>
  <c r="H10" i="6" s="1"/>
  <c r="E9" i="6"/>
  <c r="H9" i="6" s="1"/>
  <c r="E8" i="6"/>
  <c r="H8" i="6" s="1"/>
  <c r="E7" i="6"/>
  <c r="H7" i="6" s="1"/>
  <c r="E6" i="6"/>
  <c r="H6" i="6" s="1"/>
  <c r="G5" i="6"/>
  <c r="F5" i="6"/>
  <c r="F77" i="6" s="1"/>
  <c r="D5" i="6"/>
  <c r="C5" i="6"/>
  <c r="C77" i="6" s="1"/>
  <c r="G44" i="4"/>
  <c r="E44" i="4"/>
  <c r="D44" i="4"/>
  <c r="C44" i="4"/>
  <c r="C42" i="5" l="1"/>
  <c r="E42" i="5"/>
  <c r="G42" i="5"/>
  <c r="D77" i="6"/>
  <c r="G77" i="6"/>
  <c r="E13" i="6"/>
  <c r="H13" i="6" s="1"/>
  <c r="E33" i="6"/>
  <c r="H33" i="6" s="1"/>
  <c r="E43" i="6"/>
  <c r="H43" i="6" s="1"/>
  <c r="E53" i="6"/>
  <c r="H53" i="6" s="1"/>
  <c r="E65" i="6"/>
  <c r="H65" i="6" s="1"/>
  <c r="H6" i="5"/>
  <c r="H16" i="5"/>
  <c r="H25" i="5"/>
  <c r="D42" i="5"/>
  <c r="F42" i="5"/>
  <c r="H36" i="5"/>
  <c r="H42" i="5" s="1"/>
  <c r="H16" i="8"/>
  <c r="E5" i="6"/>
  <c r="E77" i="6" l="1"/>
  <c r="H5" i="6"/>
  <c r="H77" i="6" s="1"/>
</calcChain>
</file>

<file path=xl/sharedStrings.xml><?xml version="1.0" encoding="utf-8"?>
<sst xmlns="http://schemas.openxmlformats.org/spreadsheetml/2006/main" count="268" uniqueCount="210">
  <si>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</si>
  <si>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</si>
  <si>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</si>
  <si>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</si>
  <si>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</si>
  <si>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</si>
  <si>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</si>
  <si>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</si>
  <si>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</si>
  <si>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</si>
  <si>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</si>
  <si>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</si>
  <si>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</si>
  <si>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</si>
  <si>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</si>
  <si>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</si>
  <si>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</si>
  <si>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</si>
  <si>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</si>
  <si>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</si>
  <si>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</si>
  <si>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</si>
  <si>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</si>
  <si>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</si>
  <si>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</si>
  <si>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</si>
  <si>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</si>
  <si>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</si>
  <si>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</si>
  <si>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</si>
  <si>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</si>
  <si>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</si>
  <si>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</si>
  <si>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</si>
  <si>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</si>
  <si>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</si>
  <si>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</si>
  <si>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</si>
  <si>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</si>
  <si>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</si>
  <si>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</si>
  <si>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</si>
  <si>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</si>
  <si>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</si>
  <si>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</si>
  <si>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</si>
  <si>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</si>
  <si>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</si>
  <si>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</si>
  <si>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</si>
  <si>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</si>
  <si>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</si>
  <si>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</si>
  <si>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</si>
  <si>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</si>
  <si>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</si>
  <si>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</si>
  <si>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</si>
  <si>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</si>
  <si>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</si>
  <si>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</si>
  <si>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</si>
  <si>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</si>
  <si>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</si>
  <si>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</si>
  <si>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</si>
  <si>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</si>
  <si>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</si>
  <si>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</si>
  <si>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</si>
  <si>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</si>
  <si>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</si>
  <si>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</si>
  <si>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</si>
  <si>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</si>
  <si>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</si>
  <si>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</si>
  <si>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</si>
  <si>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</si>
  <si>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</si>
  <si>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</si>
  <si>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</si>
  <si>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</si>
  <si>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</si>
  <si>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</si>
  <si>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</si>
  <si>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</si>
  <si>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</si>
  <si>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</si>
  <si>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</si>
  <si>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</si>
  <si>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</si>
  <si>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</si>
  <si>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</si>
  <si>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</si>
  <si>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</si>
  <si>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</si>
  <si>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</si>
  <si>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</si>
  <si>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</si>
  <si>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</si>
  <si>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</si>
  <si>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</si>
  <si>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</si>
  <si>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</si>
  <si>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</si>
  <si>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</si>
  <si>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</si>
  <si>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</si>
  <si>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</si>
  <si>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</si>
  <si>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</si>
  <si>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</si>
  <si>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</si>
  <si>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</si>
  <si>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</si>
  <si>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</si>
  <si>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</si>
  <si>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</si>
  <si>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</si>
  <si>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</si>
  <si>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</si>
  <si>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</si>
  <si>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</si>
  <si>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</si>
  <si>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</si>
  <si>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</si>
  <si>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</si>
  <si>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</si>
  <si>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</si>
  <si>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A010</t>
  </si>
  <si>
    <t>PRESIDENCIA MUNICIPAL</t>
  </si>
  <si>
    <t>A016</t>
  </si>
  <si>
    <t>UNIDAD DE ACCESO A LA INFORMACION</t>
  </si>
  <si>
    <t>A017</t>
  </si>
  <si>
    <t>COMUNICACIÓN SOCIAL</t>
  </si>
  <si>
    <t>A020</t>
  </si>
  <si>
    <t>SINDICATURA</t>
  </si>
  <si>
    <t>A030</t>
  </si>
  <si>
    <t>REGIDORES</t>
  </si>
  <si>
    <t>A040</t>
  </si>
  <si>
    <t>DELEGADOS</t>
  </si>
  <si>
    <t>A050</t>
  </si>
  <si>
    <t>A051</t>
  </si>
  <si>
    <t>Asesoria Juridica</t>
  </si>
  <si>
    <t>A052</t>
  </si>
  <si>
    <t>Archivo Historico</t>
  </si>
  <si>
    <t>A053</t>
  </si>
  <si>
    <t>A054</t>
  </si>
  <si>
    <t>A055</t>
  </si>
  <si>
    <t>A057</t>
  </si>
  <si>
    <t>C010</t>
  </si>
  <si>
    <t>TESORERIA</t>
  </si>
  <si>
    <t>C011</t>
  </si>
  <si>
    <t>FISCALIZACION</t>
  </si>
  <si>
    <t>C012</t>
  </si>
  <si>
    <t>PREDIAL</t>
  </si>
  <si>
    <t>C020</t>
  </si>
  <si>
    <t>DIRECCION DE DESARROLLO SOCIAL</t>
  </si>
  <si>
    <t>C021</t>
  </si>
  <si>
    <t>INSTITUTO DE LA MUJER</t>
  </si>
  <si>
    <t>C025</t>
  </si>
  <si>
    <t>DESARROLLO RURAL</t>
  </si>
  <si>
    <t>C040</t>
  </si>
  <si>
    <t>CONTRALORIA MUNICIPAL</t>
  </si>
  <si>
    <t>C050</t>
  </si>
  <si>
    <t>DIRECCION DE SEGURIDAD PUBLICA</t>
  </si>
  <si>
    <t>C051</t>
  </si>
  <si>
    <t>VIALIDAD Y TRANSITO MUNICIPAL</t>
  </si>
  <si>
    <t>C060</t>
  </si>
  <si>
    <t>DIRECCION DE OBRAS PUBLICAS</t>
  </si>
  <si>
    <t>C090</t>
  </si>
  <si>
    <t>DIRECCION DE SERVICIOS MUNICIPALES</t>
  </si>
  <si>
    <t>C091</t>
  </si>
  <si>
    <t>LIMPIA</t>
  </si>
  <si>
    <t>C092</t>
  </si>
  <si>
    <t>PARQUES Y JARDINES</t>
  </si>
  <si>
    <t>C093</t>
  </si>
  <si>
    <t>ZOOLOGICO</t>
  </si>
  <si>
    <t>C094</t>
  </si>
  <si>
    <t>MERCADO MUNICIPAL</t>
  </si>
  <si>
    <t>C095</t>
  </si>
  <si>
    <t>PANTEONES</t>
  </si>
  <si>
    <t>C096</t>
  </si>
  <si>
    <t>ALUMBRADO PUBLICO</t>
  </si>
  <si>
    <t>C100</t>
  </si>
  <si>
    <t>OFICIALIA MAYOR</t>
  </si>
  <si>
    <t>C110</t>
  </si>
  <si>
    <t>C120</t>
  </si>
  <si>
    <t>C130</t>
  </si>
  <si>
    <t>C131</t>
  </si>
  <si>
    <t>C140</t>
  </si>
  <si>
    <t>C141</t>
  </si>
  <si>
    <t>C150</t>
  </si>
  <si>
    <t>SRIA DEL H. AYUNTAMI</t>
  </si>
  <si>
    <t>Juez Municipal</t>
  </si>
  <si>
    <t>Oficina de enlace con S.R.E.</t>
  </si>
  <si>
    <t>Proteccion Civil</t>
  </si>
  <si>
    <t>Emergencias 911</t>
  </si>
  <si>
    <t>MEDIO AMBIENTE</t>
  </si>
  <si>
    <t>DIRECCIÓN DE DEPORTE</t>
  </si>
  <si>
    <t>Direccion de Educacion</t>
  </si>
  <si>
    <t>Universidad Virtual</t>
  </si>
  <si>
    <t>Direccion de Desarrollo Urbano</t>
  </si>
  <si>
    <t>Catastro</t>
  </si>
  <si>
    <t>Direccion de desarrollo economico y turi</t>
  </si>
  <si>
    <t>MUNICIPIO MOROLEON GTO.
ESTADO ANALÍTICO DEL EJERCICIO DEL PRESUPUESTO DE EGRESOS
Clasificación por Objeto del Gasto (Capítulo y Concepto)
Del 1 de Enero AL 30 DE Septiembre DEL 2018</t>
  </si>
  <si>
    <t>MUNICIPIO MOROLEON GTO.
ESTADO ANALÍTICO DEL EJERCICIO DEL PRESUPUESTO DE EGRESOS
Clasificación Económica (por Tipo de Gasto)
Del 1 de Enero al  30 de Septiembre del 2018</t>
  </si>
  <si>
    <t>MUNICIPIO MOROLEON GTO.
ESTADO ANALÍTICO DEL EJERCICIO DEL PRESUPUESTO DE EGRESOS
Clasificación Administrativa
Del 1 de Enero AL 30 DE SEPTIEMBRE DEL 2018</t>
  </si>
  <si>
    <t>MUNICIPIO MOROLEON GTO.
ESTADO ANALÍTICO DEL EJERCICIO DEL PRESUPUESTO DE EGRESOS
Clasificación Funcional (Finalidad y Función)
Del 1 DE ENERO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</si>
</sst>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9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workbookViewId="0">
      <selection activeCell="A2" sqref="A2:B4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8" t="s">
        <v>206</v>
      </c>
      <c r="B1" s="49"/>
      <c r="C1" s="49"/>
      <c r="D1" s="49"/>
      <c r="E1" s="49"/>
      <c r="F1" s="49"/>
      <c r="G1" s="49"/>
      <c r="H1" s="50"/>
    </row>
    <row r="2" spans="1:8" x14ac:dyDescent="0.2">
      <c r="A2" s="53" t="s">
        <v>54</v>
      </c>
      <c r="B2" s="54"/>
      <c r="C2" s="48" t="s">
        <v>60</v>
      </c>
      <c r="D2" s="49"/>
      <c r="E2" s="49"/>
      <c r="F2" s="49"/>
      <c r="G2" s="50"/>
      <c r="H2" s="51" t="s">
        <v>59</v>
      </c>
    </row>
    <row r="3" spans="1:8" ht="24.95" customHeight="1" x14ac:dyDescent="0.2">
      <c r="A3" s="55"/>
      <c r="B3" s="56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2"/>
    </row>
    <row r="4" spans="1:8" x14ac:dyDescent="0.2">
      <c r="A4" s="57"/>
      <c r="B4" s="58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 t="s">
        <v>61</v>
      </c>
      <c r="B5" s="7"/>
      <c r="C5" s="14">
        <f>SUM(C6:C12)</f>
        <v>110443839.37</v>
      </c>
      <c r="D5" s="14">
        <f>SUM(D6:D12)</f>
        <v>7121395.9100000001</v>
      </c>
      <c r="E5" s="14">
        <f>C5+D5</f>
        <v>117565235.28</v>
      </c>
      <c r="F5" s="14">
        <f>SUM(F6:F12)</f>
        <v>69330943.900000006</v>
      </c>
      <c r="G5" s="14">
        <f>SUM(G6:G12)</f>
        <v>68387178.840000004</v>
      </c>
      <c r="H5" s="14">
        <f>E5-F5</f>
        <v>48234291.379999995</v>
      </c>
    </row>
    <row r="6" spans="1:8" x14ac:dyDescent="0.2">
      <c r="A6" s="5"/>
      <c r="B6" s="11" t="s">
        <v>70</v>
      </c>
      <c r="C6" s="15">
        <v>56446892.219999999</v>
      </c>
      <c r="D6" s="15">
        <v>1192477.6100000001</v>
      </c>
      <c r="E6" s="15">
        <f t="shared" ref="E6:E69" si="0">C6+D6</f>
        <v>57639369.829999998</v>
      </c>
      <c r="F6" s="15">
        <v>40541494.689999998</v>
      </c>
      <c r="G6" s="15">
        <v>40274230.689999998</v>
      </c>
      <c r="H6" s="15">
        <f t="shared" ref="H6:H69" si="1">E6-F6</f>
        <v>17097875.140000001</v>
      </c>
    </row>
    <row r="7" spans="1:8" x14ac:dyDescent="0.2">
      <c r="A7" s="5"/>
      <c r="B7" s="11" t="s">
        <v>71</v>
      </c>
      <c r="C7" s="15">
        <v>1751614.21</v>
      </c>
      <c r="D7" s="15">
        <v>20823.34</v>
      </c>
      <c r="E7" s="15">
        <f t="shared" si="0"/>
        <v>1772437.55</v>
      </c>
      <c r="F7" s="15">
        <v>885809.49</v>
      </c>
      <c r="G7" s="15">
        <v>885809.49</v>
      </c>
      <c r="H7" s="15">
        <f t="shared" si="1"/>
        <v>886628.06</v>
      </c>
    </row>
    <row r="8" spans="1:8" x14ac:dyDescent="0.2">
      <c r="A8" s="5"/>
      <c r="B8" s="11" t="s">
        <v>72</v>
      </c>
      <c r="C8" s="15">
        <v>15212883.939999999</v>
      </c>
      <c r="D8" s="15">
        <v>-946980.99</v>
      </c>
      <c r="E8" s="15">
        <f t="shared" si="0"/>
        <v>14265902.949999999</v>
      </c>
      <c r="F8" s="15">
        <v>2588417.7000000002</v>
      </c>
      <c r="G8" s="15">
        <v>2583719.7000000002</v>
      </c>
      <c r="H8" s="15">
        <f t="shared" si="1"/>
        <v>11677485.25</v>
      </c>
    </row>
    <row r="9" spans="1:8" x14ac:dyDescent="0.2">
      <c r="A9" s="5"/>
      <c r="B9" s="11" t="s">
        <v>35</v>
      </c>
      <c r="C9" s="15">
        <v>1060000</v>
      </c>
      <c r="D9" s="15">
        <v>0</v>
      </c>
      <c r="E9" s="15">
        <f t="shared" si="0"/>
        <v>1060000</v>
      </c>
      <c r="F9" s="15">
        <v>613927.66</v>
      </c>
      <c r="G9" s="15">
        <v>613927.66</v>
      </c>
      <c r="H9" s="15">
        <f t="shared" si="1"/>
        <v>446072.33999999997</v>
      </c>
    </row>
    <row r="10" spans="1:8" x14ac:dyDescent="0.2">
      <c r="A10" s="5"/>
      <c r="B10" s="11" t="s">
        <v>73</v>
      </c>
      <c r="C10" s="15">
        <v>35969949</v>
      </c>
      <c r="D10" s="15">
        <v>6857575.9500000002</v>
      </c>
      <c r="E10" s="15">
        <f t="shared" si="0"/>
        <v>42827524.950000003</v>
      </c>
      <c r="F10" s="15">
        <v>24701294.359999999</v>
      </c>
      <c r="G10" s="15">
        <v>24029491.300000001</v>
      </c>
      <c r="H10" s="15">
        <f t="shared" si="1"/>
        <v>18126230.590000004</v>
      </c>
    </row>
    <row r="11" spans="1:8" x14ac:dyDescent="0.2">
      <c r="A11" s="5"/>
      <c r="B11" s="11" t="s">
        <v>36</v>
      </c>
      <c r="C11" s="15">
        <v>2500</v>
      </c>
      <c r="D11" s="15">
        <v>-2500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5"/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4" t="s">
        <v>62</v>
      </c>
      <c r="B13" s="7"/>
      <c r="C13" s="15">
        <f>SUM(C14:C22)</f>
        <v>13759402.59</v>
      </c>
      <c r="D13" s="15">
        <f>SUM(D14:D22)</f>
        <v>9330098.4800000004</v>
      </c>
      <c r="E13" s="15">
        <f t="shared" si="0"/>
        <v>23089501.07</v>
      </c>
      <c r="F13" s="15">
        <f>SUM(F14:F22)</f>
        <v>14061201.59</v>
      </c>
      <c r="G13" s="15">
        <f>SUM(G14:G22)</f>
        <v>7580115.1299999999</v>
      </c>
      <c r="H13" s="15">
        <f t="shared" si="1"/>
        <v>9028299.4800000004</v>
      </c>
    </row>
    <row r="14" spans="1:8" x14ac:dyDescent="0.2">
      <c r="A14" s="5"/>
      <c r="B14" s="11" t="s">
        <v>75</v>
      </c>
      <c r="C14" s="15">
        <v>1416738.23</v>
      </c>
      <c r="D14" s="15">
        <v>64931.73</v>
      </c>
      <c r="E14" s="15">
        <f t="shared" si="0"/>
        <v>1481669.96</v>
      </c>
      <c r="F14" s="15">
        <v>686554.98</v>
      </c>
      <c r="G14" s="15">
        <v>361577.3</v>
      </c>
      <c r="H14" s="15">
        <f t="shared" si="1"/>
        <v>795114.98</v>
      </c>
    </row>
    <row r="15" spans="1:8" x14ac:dyDescent="0.2">
      <c r="A15" s="5"/>
      <c r="B15" s="11" t="s">
        <v>76</v>
      </c>
      <c r="C15" s="15">
        <v>943131.64</v>
      </c>
      <c r="D15" s="15">
        <v>377244.04</v>
      </c>
      <c r="E15" s="15">
        <f t="shared" si="0"/>
        <v>1320375.68</v>
      </c>
      <c r="F15" s="15">
        <v>740939.38</v>
      </c>
      <c r="G15" s="15">
        <v>495095.35</v>
      </c>
      <c r="H15" s="15">
        <f t="shared" si="1"/>
        <v>579436.29999999993</v>
      </c>
    </row>
    <row r="16" spans="1:8" x14ac:dyDescent="0.2">
      <c r="A16" s="5"/>
      <c r="B16" s="11" t="s">
        <v>77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5"/>
      <c r="B17" s="11" t="s">
        <v>78</v>
      </c>
      <c r="C17" s="15">
        <v>1894918</v>
      </c>
      <c r="D17" s="15">
        <v>2077175.99</v>
      </c>
      <c r="E17" s="15">
        <f t="shared" si="0"/>
        <v>3972093.99</v>
      </c>
      <c r="F17" s="15">
        <v>2587563.7999999998</v>
      </c>
      <c r="G17" s="15">
        <v>804700.97</v>
      </c>
      <c r="H17" s="15">
        <f t="shared" si="1"/>
        <v>1384530.1900000004</v>
      </c>
    </row>
    <row r="18" spans="1:8" x14ac:dyDescent="0.2">
      <c r="A18" s="5"/>
      <c r="B18" s="11" t="s">
        <v>79</v>
      </c>
      <c r="C18" s="15">
        <v>265095.40000000002</v>
      </c>
      <c r="D18" s="15">
        <v>1173438</v>
      </c>
      <c r="E18" s="15">
        <f t="shared" si="0"/>
        <v>1438533.4</v>
      </c>
      <c r="F18" s="15">
        <v>127022.69</v>
      </c>
      <c r="G18" s="15">
        <v>48408.99</v>
      </c>
      <c r="H18" s="15">
        <f t="shared" si="1"/>
        <v>1311510.71</v>
      </c>
    </row>
    <row r="19" spans="1:8" x14ac:dyDescent="0.2">
      <c r="A19" s="5"/>
      <c r="B19" s="11" t="s">
        <v>80</v>
      </c>
      <c r="C19" s="15">
        <v>6833942.4800000004</v>
      </c>
      <c r="D19" s="15">
        <v>2554190.06</v>
      </c>
      <c r="E19" s="15">
        <f t="shared" si="0"/>
        <v>9388132.540000001</v>
      </c>
      <c r="F19" s="15">
        <v>7122541.2300000004</v>
      </c>
      <c r="G19" s="15">
        <v>4722284.49</v>
      </c>
      <c r="H19" s="15">
        <f t="shared" si="1"/>
        <v>2265591.3100000005</v>
      </c>
    </row>
    <row r="20" spans="1:8" x14ac:dyDescent="0.2">
      <c r="A20" s="5"/>
      <c r="B20" s="11" t="s">
        <v>81</v>
      </c>
      <c r="C20" s="15">
        <v>379848.2</v>
      </c>
      <c r="D20" s="15">
        <v>2096931.34</v>
      </c>
      <c r="E20" s="15">
        <f t="shared" si="0"/>
        <v>2476779.54</v>
      </c>
      <c r="F20" s="15">
        <v>855297.61</v>
      </c>
      <c r="G20" s="15">
        <v>438799.61</v>
      </c>
      <c r="H20" s="15">
        <f t="shared" si="1"/>
        <v>1621481.9300000002</v>
      </c>
    </row>
    <row r="21" spans="1:8" x14ac:dyDescent="0.2">
      <c r="A21" s="5"/>
      <c r="B21" s="11" t="s">
        <v>82</v>
      </c>
      <c r="C21" s="15">
        <v>20000</v>
      </c>
      <c r="D21" s="15">
        <v>1000000</v>
      </c>
      <c r="E21" s="15">
        <f t="shared" si="0"/>
        <v>1020000</v>
      </c>
      <c r="F21" s="15">
        <v>788800</v>
      </c>
      <c r="G21" s="15">
        <v>0</v>
      </c>
      <c r="H21" s="15">
        <f t="shared" si="1"/>
        <v>231200</v>
      </c>
    </row>
    <row r="22" spans="1:8" x14ac:dyDescent="0.2">
      <c r="A22" s="5"/>
      <c r="B22" s="11" t="s">
        <v>83</v>
      </c>
      <c r="C22" s="15">
        <v>2005728.64</v>
      </c>
      <c r="D22" s="15">
        <v>-13812.68</v>
      </c>
      <c r="E22" s="15">
        <f t="shared" si="0"/>
        <v>1991915.96</v>
      </c>
      <c r="F22" s="15">
        <v>1152481.8999999999</v>
      </c>
      <c r="G22" s="15">
        <v>709248.42</v>
      </c>
      <c r="H22" s="15">
        <f t="shared" si="1"/>
        <v>839434.06</v>
      </c>
    </row>
    <row r="23" spans="1:8" x14ac:dyDescent="0.2">
      <c r="A23" s="44" t="s">
        <v>63</v>
      </c>
      <c r="B23" s="7"/>
      <c r="C23" s="15">
        <f>SUM(C24:C32)</f>
        <v>14689647.199999999</v>
      </c>
      <c r="D23" s="15">
        <f>SUM(D24:D32)</f>
        <v>12689774.560000001</v>
      </c>
      <c r="E23" s="15">
        <f t="shared" si="0"/>
        <v>27379421.759999998</v>
      </c>
      <c r="F23" s="15">
        <f>SUM(F24:F32)</f>
        <v>14227617.259999998</v>
      </c>
      <c r="G23" s="15">
        <f>SUM(G24:G32)</f>
        <v>10309496.810000001</v>
      </c>
      <c r="H23" s="15">
        <f t="shared" si="1"/>
        <v>13151804.5</v>
      </c>
    </row>
    <row r="24" spans="1:8" x14ac:dyDescent="0.2">
      <c r="A24" s="5"/>
      <c r="B24" s="11" t="s">
        <v>84</v>
      </c>
      <c r="C24" s="15">
        <v>3657523.84</v>
      </c>
      <c r="D24" s="15">
        <v>391715</v>
      </c>
      <c r="E24" s="15">
        <f t="shared" si="0"/>
        <v>4049238.84</v>
      </c>
      <c r="F24" s="15">
        <v>2488302.75</v>
      </c>
      <c r="G24" s="15">
        <v>1704426.32</v>
      </c>
      <c r="H24" s="15">
        <f t="shared" si="1"/>
        <v>1560936.0899999999</v>
      </c>
    </row>
    <row r="25" spans="1:8" x14ac:dyDescent="0.2">
      <c r="A25" s="5"/>
      <c r="B25" s="11" t="s">
        <v>85</v>
      </c>
      <c r="C25" s="15">
        <v>475504</v>
      </c>
      <c r="D25" s="15">
        <v>843555</v>
      </c>
      <c r="E25" s="15">
        <f t="shared" si="0"/>
        <v>1319059</v>
      </c>
      <c r="F25" s="15">
        <v>880635.3</v>
      </c>
      <c r="G25" s="15">
        <v>440735.3</v>
      </c>
      <c r="H25" s="15">
        <f t="shared" si="1"/>
        <v>438423.69999999995</v>
      </c>
    </row>
    <row r="26" spans="1:8" x14ac:dyDescent="0.2">
      <c r="A26" s="5"/>
      <c r="B26" s="11" t="s">
        <v>86</v>
      </c>
      <c r="C26" s="15">
        <v>765572.85</v>
      </c>
      <c r="D26" s="15">
        <v>4173773.4</v>
      </c>
      <c r="E26" s="15">
        <f t="shared" si="0"/>
        <v>4939346.25</v>
      </c>
      <c r="F26" s="15">
        <v>1617335.58</v>
      </c>
      <c r="G26" s="15">
        <v>241422.05</v>
      </c>
      <c r="H26" s="15">
        <f t="shared" si="1"/>
        <v>3322010.67</v>
      </c>
    </row>
    <row r="27" spans="1:8" x14ac:dyDescent="0.2">
      <c r="A27" s="5"/>
      <c r="B27" s="11" t="s">
        <v>87</v>
      </c>
      <c r="C27" s="15">
        <v>474800</v>
      </c>
      <c r="D27" s="15">
        <v>-94049.32</v>
      </c>
      <c r="E27" s="15">
        <f t="shared" si="0"/>
        <v>380750.68</v>
      </c>
      <c r="F27" s="15">
        <v>302445.06</v>
      </c>
      <c r="G27" s="15">
        <v>292837.92</v>
      </c>
      <c r="H27" s="15">
        <f t="shared" si="1"/>
        <v>78305.62</v>
      </c>
    </row>
    <row r="28" spans="1:8" x14ac:dyDescent="0.2">
      <c r="A28" s="5"/>
      <c r="B28" s="11" t="s">
        <v>88</v>
      </c>
      <c r="C28" s="15">
        <v>1174640.7</v>
      </c>
      <c r="D28" s="15">
        <v>161565</v>
      </c>
      <c r="E28" s="15">
        <f t="shared" si="0"/>
        <v>1336205.7</v>
      </c>
      <c r="F28" s="15">
        <v>487989.85</v>
      </c>
      <c r="G28" s="15">
        <v>244333.75</v>
      </c>
      <c r="H28" s="15">
        <f t="shared" si="1"/>
        <v>848215.85</v>
      </c>
    </row>
    <row r="29" spans="1:8" x14ac:dyDescent="0.2">
      <c r="A29" s="5"/>
      <c r="B29" s="11" t="s">
        <v>89</v>
      </c>
      <c r="C29" s="15">
        <v>1210999.92</v>
      </c>
      <c r="D29" s="15">
        <v>396300</v>
      </c>
      <c r="E29" s="15">
        <f t="shared" si="0"/>
        <v>1607299.92</v>
      </c>
      <c r="F29" s="15">
        <v>576127.04</v>
      </c>
      <c r="G29" s="15">
        <v>383474.12</v>
      </c>
      <c r="H29" s="15">
        <f t="shared" si="1"/>
        <v>1031172.8799999999</v>
      </c>
    </row>
    <row r="30" spans="1:8" x14ac:dyDescent="0.2">
      <c r="A30" s="5"/>
      <c r="B30" s="11" t="s">
        <v>90</v>
      </c>
      <c r="C30" s="15">
        <v>562924.69999999995</v>
      </c>
      <c r="D30" s="15">
        <v>248112.58</v>
      </c>
      <c r="E30" s="15">
        <f t="shared" si="0"/>
        <v>811037.27999999991</v>
      </c>
      <c r="F30" s="15">
        <v>361518.43</v>
      </c>
      <c r="G30" s="15">
        <v>361518.43</v>
      </c>
      <c r="H30" s="15">
        <f t="shared" si="1"/>
        <v>449518.84999999992</v>
      </c>
    </row>
    <row r="31" spans="1:8" x14ac:dyDescent="0.2">
      <c r="A31" s="5"/>
      <c r="B31" s="11" t="s">
        <v>91</v>
      </c>
      <c r="C31" s="15">
        <v>1380400</v>
      </c>
      <c r="D31" s="15">
        <v>1683700</v>
      </c>
      <c r="E31" s="15">
        <f t="shared" si="0"/>
        <v>3064100</v>
      </c>
      <c r="F31" s="15">
        <v>1307924.97</v>
      </c>
      <c r="G31" s="15">
        <v>687847.05</v>
      </c>
      <c r="H31" s="15">
        <f t="shared" si="1"/>
        <v>1756175.03</v>
      </c>
    </row>
    <row r="32" spans="1:8" x14ac:dyDescent="0.2">
      <c r="A32" s="5"/>
      <c r="B32" s="11" t="s">
        <v>19</v>
      </c>
      <c r="C32" s="15">
        <v>4987281.1900000004</v>
      </c>
      <c r="D32" s="15">
        <v>4885102.9000000004</v>
      </c>
      <c r="E32" s="15">
        <f t="shared" si="0"/>
        <v>9872384.0899999999</v>
      </c>
      <c r="F32" s="15">
        <v>6205338.2800000003</v>
      </c>
      <c r="G32" s="15">
        <v>5952901.8700000001</v>
      </c>
      <c r="H32" s="15">
        <f t="shared" si="1"/>
        <v>3667045.8099999996</v>
      </c>
    </row>
    <row r="33" spans="1:8" x14ac:dyDescent="0.2">
      <c r="A33" s="44" t="s">
        <v>64</v>
      </c>
      <c r="B33" s="7"/>
      <c r="C33" s="15">
        <f>SUM(C34:C42)</f>
        <v>19591010.760000002</v>
      </c>
      <c r="D33" s="15">
        <f>SUM(D34:D42)</f>
        <v>15535304.129999999</v>
      </c>
      <c r="E33" s="15">
        <f t="shared" si="0"/>
        <v>35126314.890000001</v>
      </c>
      <c r="F33" s="15">
        <f>SUM(F34:F42)</f>
        <v>24421285.25</v>
      </c>
      <c r="G33" s="15">
        <f>SUM(G34:G42)</f>
        <v>15949888.629999999</v>
      </c>
      <c r="H33" s="15">
        <f t="shared" si="1"/>
        <v>10705029.640000001</v>
      </c>
    </row>
    <row r="34" spans="1:8" x14ac:dyDescent="0.2">
      <c r="A34" s="5"/>
      <c r="B34" s="11" t="s">
        <v>92</v>
      </c>
      <c r="C34" s="15">
        <v>9722777.3000000007</v>
      </c>
      <c r="D34" s="15">
        <v>4809627.53</v>
      </c>
      <c r="E34" s="15">
        <f t="shared" si="0"/>
        <v>14532404.830000002</v>
      </c>
      <c r="F34" s="15">
        <v>11106584.529999999</v>
      </c>
      <c r="G34" s="15">
        <v>8893221.2599999998</v>
      </c>
      <c r="H34" s="15">
        <f t="shared" si="1"/>
        <v>3425820.3000000026</v>
      </c>
    </row>
    <row r="35" spans="1:8" x14ac:dyDescent="0.2">
      <c r="A35" s="5"/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5"/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5"/>
      <c r="B37" s="11" t="s">
        <v>95</v>
      </c>
      <c r="C37" s="15">
        <v>5079262.18</v>
      </c>
      <c r="D37" s="15">
        <v>10725676.6</v>
      </c>
      <c r="E37" s="15">
        <f t="shared" si="0"/>
        <v>15804938.779999999</v>
      </c>
      <c r="F37" s="15">
        <v>9754806.7200000007</v>
      </c>
      <c r="G37" s="15">
        <v>7056667.3700000001</v>
      </c>
      <c r="H37" s="15">
        <f t="shared" si="1"/>
        <v>6050132.0599999987</v>
      </c>
    </row>
    <row r="38" spans="1:8" x14ac:dyDescent="0.2">
      <c r="A38" s="5"/>
      <c r="B38" s="11" t="s">
        <v>41</v>
      </c>
      <c r="C38" s="15">
        <v>4788971.28</v>
      </c>
      <c r="D38" s="15">
        <v>0</v>
      </c>
      <c r="E38" s="15">
        <f t="shared" si="0"/>
        <v>4788971.28</v>
      </c>
      <c r="F38" s="15">
        <v>3559894</v>
      </c>
      <c r="G38" s="15">
        <v>0</v>
      </c>
      <c r="H38" s="15">
        <f t="shared" si="1"/>
        <v>1229077.2800000003</v>
      </c>
    </row>
    <row r="39" spans="1:8" x14ac:dyDescent="0.2">
      <c r="A39" s="5"/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5"/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5"/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5"/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4" t="s">
        <v>65</v>
      </c>
      <c r="B43" s="7"/>
      <c r="C43" s="15">
        <f>SUM(C44:C52)</f>
        <v>116620.95999999999</v>
      </c>
      <c r="D43" s="15">
        <f>SUM(D44:D52)</f>
        <v>7528036.3499999996</v>
      </c>
      <c r="E43" s="15">
        <f t="shared" si="0"/>
        <v>7644657.3099999996</v>
      </c>
      <c r="F43" s="15">
        <f>SUM(F44:F52)</f>
        <v>3024949.82</v>
      </c>
      <c r="G43" s="15">
        <f>SUM(G44:G52)</f>
        <v>594236.31000000006</v>
      </c>
      <c r="H43" s="15">
        <f t="shared" si="1"/>
        <v>4619707.49</v>
      </c>
    </row>
    <row r="44" spans="1:8" x14ac:dyDescent="0.2">
      <c r="A44" s="5"/>
      <c r="B44" s="11" t="s">
        <v>99</v>
      </c>
      <c r="C44" s="15">
        <v>2000</v>
      </c>
      <c r="D44" s="15">
        <v>329090.59999999998</v>
      </c>
      <c r="E44" s="15">
        <f t="shared" si="0"/>
        <v>331090.59999999998</v>
      </c>
      <c r="F44" s="15">
        <v>127546.34</v>
      </c>
      <c r="G44" s="15">
        <v>68246.31</v>
      </c>
      <c r="H44" s="15">
        <f t="shared" si="1"/>
        <v>203544.25999999998</v>
      </c>
    </row>
    <row r="45" spans="1:8" x14ac:dyDescent="0.2">
      <c r="A45" s="5"/>
      <c r="B45" s="11" t="s">
        <v>100</v>
      </c>
      <c r="C45" s="15">
        <v>9000</v>
      </c>
      <c r="D45" s="15">
        <v>28670</v>
      </c>
      <c r="E45" s="15">
        <f t="shared" si="0"/>
        <v>37670</v>
      </c>
      <c r="F45" s="15">
        <v>25670</v>
      </c>
      <c r="G45" s="15">
        <v>20880</v>
      </c>
      <c r="H45" s="15">
        <f t="shared" si="1"/>
        <v>12000</v>
      </c>
    </row>
    <row r="46" spans="1:8" x14ac:dyDescent="0.2">
      <c r="A46" s="5"/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5"/>
      <c r="B47" s="11" t="s">
        <v>102</v>
      </c>
      <c r="C47" s="15">
        <v>0</v>
      </c>
      <c r="D47" s="15">
        <v>5815990</v>
      </c>
      <c r="E47" s="15">
        <f t="shared" si="0"/>
        <v>5815990</v>
      </c>
      <c r="F47" s="15">
        <v>2254000</v>
      </c>
      <c r="G47" s="15">
        <v>0</v>
      </c>
      <c r="H47" s="15">
        <f t="shared" si="1"/>
        <v>3561990</v>
      </c>
    </row>
    <row r="48" spans="1:8" x14ac:dyDescent="0.2">
      <c r="A48" s="5"/>
      <c r="B48" s="11" t="s">
        <v>103</v>
      </c>
      <c r="C48" s="15">
        <v>53620.959999999999</v>
      </c>
      <c r="D48" s="15">
        <v>66000.039999999994</v>
      </c>
      <c r="E48" s="15">
        <f t="shared" si="0"/>
        <v>119621</v>
      </c>
      <c r="F48" s="15">
        <v>68480.600000000006</v>
      </c>
      <c r="G48" s="15">
        <v>0</v>
      </c>
      <c r="H48" s="15">
        <f t="shared" si="1"/>
        <v>51140.399999999994</v>
      </c>
    </row>
    <row r="49" spans="1:8" x14ac:dyDescent="0.2">
      <c r="A49" s="5"/>
      <c r="B49" s="11" t="s">
        <v>104</v>
      </c>
      <c r="C49" s="15">
        <v>52000</v>
      </c>
      <c r="D49" s="15">
        <v>1255285.71</v>
      </c>
      <c r="E49" s="15">
        <f t="shared" si="0"/>
        <v>1307285.71</v>
      </c>
      <c r="F49" s="15">
        <v>544352.88</v>
      </c>
      <c r="G49" s="15">
        <v>505110</v>
      </c>
      <c r="H49" s="15">
        <f t="shared" si="1"/>
        <v>762932.83</v>
      </c>
    </row>
    <row r="50" spans="1:8" x14ac:dyDescent="0.2">
      <c r="A50" s="5"/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5"/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5"/>
      <c r="B52" s="11" t="s">
        <v>107</v>
      </c>
      <c r="C52" s="15">
        <v>0</v>
      </c>
      <c r="D52" s="15">
        <v>33000</v>
      </c>
      <c r="E52" s="15">
        <f t="shared" si="0"/>
        <v>33000</v>
      </c>
      <c r="F52" s="15">
        <v>4900</v>
      </c>
      <c r="G52" s="15">
        <v>0</v>
      </c>
      <c r="H52" s="15">
        <f t="shared" si="1"/>
        <v>28100</v>
      </c>
    </row>
    <row r="53" spans="1:8" x14ac:dyDescent="0.2">
      <c r="A53" s="44" t="s">
        <v>66</v>
      </c>
      <c r="B53" s="7"/>
      <c r="C53" s="15">
        <f>SUM(C54:C56)</f>
        <v>6223234.5999999996</v>
      </c>
      <c r="D53" s="15">
        <f>SUM(D54:D56)</f>
        <v>101225254.38</v>
      </c>
      <c r="E53" s="15">
        <f t="shared" si="0"/>
        <v>107448488.97999999</v>
      </c>
      <c r="F53" s="15">
        <f>SUM(F54:F56)</f>
        <v>43708873.100000001</v>
      </c>
      <c r="G53" s="15">
        <f>SUM(G54:G56)</f>
        <v>42853591.119999997</v>
      </c>
      <c r="H53" s="15">
        <f t="shared" si="1"/>
        <v>63739615.879999988</v>
      </c>
    </row>
    <row r="54" spans="1:8" x14ac:dyDescent="0.2">
      <c r="A54" s="5"/>
      <c r="B54" s="11" t="s">
        <v>108</v>
      </c>
      <c r="C54" s="15">
        <v>6213234.5999999996</v>
      </c>
      <c r="D54" s="15">
        <v>94179070.370000005</v>
      </c>
      <c r="E54" s="15">
        <f t="shared" si="0"/>
        <v>100392304.97</v>
      </c>
      <c r="F54" s="15">
        <v>40831958.060000002</v>
      </c>
      <c r="G54" s="15">
        <v>40307770.189999998</v>
      </c>
      <c r="H54" s="15">
        <f t="shared" si="1"/>
        <v>59560346.909999996</v>
      </c>
    </row>
    <row r="55" spans="1:8" x14ac:dyDescent="0.2">
      <c r="A55" s="5"/>
      <c r="B55" s="11" t="s">
        <v>109</v>
      </c>
      <c r="C55" s="15">
        <v>10000</v>
      </c>
      <c r="D55" s="15">
        <v>6746351.4100000001</v>
      </c>
      <c r="E55" s="15">
        <f t="shared" si="0"/>
        <v>6756351.4100000001</v>
      </c>
      <c r="F55" s="15">
        <v>2867635.04</v>
      </c>
      <c r="G55" s="15">
        <v>2536540.9300000002</v>
      </c>
      <c r="H55" s="15">
        <f t="shared" si="1"/>
        <v>3888716.37</v>
      </c>
    </row>
    <row r="56" spans="1:8" x14ac:dyDescent="0.2">
      <c r="A56" s="5"/>
      <c r="B56" s="11" t="s">
        <v>110</v>
      </c>
      <c r="C56" s="15">
        <v>0</v>
      </c>
      <c r="D56" s="15">
        <v>299832.59999999998</v>
      </c>
      <c r="E56" s="15">
        <f t="shared" si="0"/>
        <v>299832.59999999998</v>
      </c>
      <c r="F56" s="15">
        <v>9280</v>
      </c>
      <c r="G56" s="15">
        <v>9280</v>
      </c>
      <c r="H56" s="15">
        <f t="shared" si="1"/>
        <v>290552.59999999998</v>
      </c>
    </row>
    <row r="57" spans="1:8" x14ac:dyDescent="0.2">
      <c r="A57" s="44" t="s">
        <v>67</v>
      </c>
      <c r="B57" s="7"/>
      <c r="C57" s="15">
        <f>SUM(C58:C64)</f>
        <v>105463.93</v>
      </c>
      <c r="D57" s="15">
        <f>SUM(D58:D64)</f>
        <v>1616875.49</v>
      </c>
      <c r="E57" s="15">
        <f t="shared" si="0"/>
        <v>1722339.42</v>
      </c>
      <c r="F57" s="15">
        <f>SUM(F58:F64)</f>
        <v>0</v>
      </c>
      <c r="G57" s="15">
        <f>SUM(G58:G64)</f>
        <v>0</v>
      </c>
      <c r="H57" s="15">
        <f t="shared" si="1"/>
        <v>1722339.42</v>
      </c>
    </row>
    <row r="58" spans="1:8" x14ac:dyDescent="0.2">
      <c r="A58" s="5"/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5"/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5"/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5"/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5"/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5"/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5"/>
      <c r="B64" s="11" t="s">
        <v>117</v>
      </c>
      <c r="C64" s="15">
        <v>105463.93</v>
      </c>
      <c r="D64" s="15">
        <v>1616875.49</v>
      </c>
      <c r="E64" s="15">
        <f t="shared" si="0"/>
        <v>1722339.42</v>
      </c>
      <c r="F64" s="15">
        <v>0</v>
      </c>
      <c r="G64" s="15">
        <v>0</v>
      </c>
      <c r="H64" s="15">
        <f t="shared" si="1"/>
        <v>1722339.42</v>
      </c>
    </row>
    <row r="65" spans="1:8" x14ac:dyDescent="0.2">
      <c r="A65" s="44" t="s">
        <v>68</v>
      </c>
      <c r="B65" s="7"/>
      <c r="C65" s="15">
        <f>SUM(C66:C68)</f>
        <v>28985557</v>
      </c>
      <c r="D65" s="15">
        <f>SUM(D66:D68)</f>
        <v>-24139509.390000001</v>
      </c>
      <c r="E65" s="15">
        <f t="shared" si="0"/>
        <v>4846047.6099999994</v>
      </c>
      <c r="F65" s="15">
        <f>SUM(F66:F68)</f>
        <v>1419837.68</v>
      </c>
      <c r="G65" s="15">
        <f>SUM(G66:G68)</f>
        <v>1394837.68</v>
      </c>
      <c r="H65" s="15">
        <f t="shared" si="1"/>
        <v>3426209.9299999997</v>
      </c>
    </row>
    <row r="66" spans="1:8" x14ac:dyDescent="0.2">
      <c r="A66" s="5"/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5"/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5"/>
      <c r="B68" s="11" t="s">
        <v>40</v>
      </c>
      <c r="C68" s="15">
        <v>28985557</v>
      </c>
      <c r="D68" s="15">
        <v>-24139509.390000001</v>
      </c>
      <c r="E68" s="15">
        <f t="shared" si="0"/>
        <v>4846047.6099999994</v>
      </c>
      <c r="F68" s="15">
        <v>1419837.68</v>
      </c>
      <c r="G68" s="15">
        <v>1394837.68</v>
      </c>
      <c r="H68" s="15">
        <f t="shared" si="1"/>
        <v>3426209.9299999997</v>
      </c>
    </row>
    <row r="69" spans="1:8" x14ac:dyDescent="0.2">
      <c r="A69" s="44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5"/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5"/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5"/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5"/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5"/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5"/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6"/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193914776.41</v>
      </c>
      <c r="D77" s="17">
        <f t="shared" si="4"/>
        <v>130907229.91000001</v>
      </c>
      <c r="E77" s="17">
        <f t="shared" si="4"/>
        <v>324822006.31999999</v>
      </c>
      <c r="F77" s="17">
        <f t="shared" si="4"/>
        <v>170194708.59999999</v>
      </c>
      <c r="G77" s="17">
        <f t="shared" si="4"/>
        <v>147069344.52000001</v>
      </c>
      <c r="H77" s="17">
        <f t="shared" si="4"/>
        <v>154627297.71999997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workbookViewId="0">
      <selection activeCell="B29" sqref="B29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8" t="s">
        <v>207</v>
      </c>
      <c r="B1" s="49"/>
      <c r="C1" s="49"/>
      <c r="D1" s="49"/>
      <c r="E1" s="49"/>
      <c r="F1" s="49"/>
      <c r="G1" s="49"/>
      <c r="H1" s="50"/>
    </row>
    <row r="2" spans="1:8" x14ac:dyDescent="0.2">
      <c r="A2" s="53" t="s">
        <v>54</v>
      </c>
      <c r="B2" s="54"/>
      <c r="C2" s="48" t="s">
        <v>60</v>
      </c>
      <c r="D2" s="49"/>
      <c r="E2" s="49"/>
      <c r="F2" s="49"/>
      <c r="G2" s="50"/>
      <c r="H2" s="51" t="s">
        <v>59</v>
      </c>
    </row>
    <row r="3" spans="1:8" ht="24.95" customHeight="1" x14ac:dyDescent="0.2">
      <c r="A3" s="55"/>
      <c r="B3" s="56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2"/>
    </row>
    <row r="4" spans="1:8" x14ac:dyDescent="0.2">
      <c r="A4" s="57"/>
      <c r="B4" s="58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46">
        <v>153694928.63999999</v>
      </c>
      <c r="D6" s="46">
        <v>44676573.079999998</v>
      </c>
      <c r="E6" s="46">
        <f>C6+D6</f>
        <v>198371501.71999997</v>
      </c>
      <c r="F6" s="46">
        <v>118481154</v>
      </c>
      <c r="G6" s="46">
        <v>102226679.41</v>
      </c>
      <c r="H6" s="46">
        <f>E6-F6</f>
        <v>79890347.719999969</v>
      </c>
    </row>
    <row r="7" spans="1:8" x14ac:dyDescent="0.2">
      <c r="A7" s="5"/>
      <c r="B7" s="18"/>
      <c r="C7" s="46"/>
      <c r="D7" s="46"/>
      <c r="E7" s="46"/>
      <c r="F7" s="46"/>
      <c r="G7" s="46"/>
      <c r="H7" s="46"/>
    </row>
    <row r="8" spans="1:8" x14ac:dyDescent="0.2">
      <c r="A8" s="5"/>
      <c r="B8" s="18" t="s">
        <v>1</v>
      </c>
      <c r="C8" s="46">
        <v>35430876.490000002</v>
      </c>
      <c r="D8" s="46">
        <v>86230656.829999998</v>
      </c>
      <c r="E8" s="46">
        <f>C8+D8</f>
        <v>121661533.31999999</v>
      </c>
      <c r="F8" s="46">
        <v>48153660.600000001</v>
      </c>
      <c r="G8" s="46">
        <v>44842665.109999999</v>
      </c>
      <c r="H8" s="46">
        <f>E8-F8</f>
        <v>73507872.719999999</v>
      </c>
    </row>
    <row r="9" spans="1:8" x14ac:dyDescent="0.2">
      <c r="A9" s="5"/>
      <c r="B9" s="18"/>
      <c r="C9" s="46"/>
      <c r="D9" s="46"/>
      <c r="E9" s="46"/>
      <c r="F9" s="46"/>
      <c r="G9" s="46"/>
      <c r="H9" s="46"/>
    </row>
    <row r="10" spans="1:8" x14ac:dyDescent="0.2">
      <c r="A10" s="5"/>
      <c r="B10" s="18" t="s">
        <v>2</v>
      </c>
      <c r="C10" s="46">
        <v>0</v>
      </c>
      <c r="D10" s="46">
        <v>0</v>
      </c>
      <c r="E10" s="46">
        <f>C10+D10</f>
        <v>0</v>
      </c>
      <c r="F10" s="46">
        <v>0</v>
      </c>
      <c r="G10" s="46">
        <v>0</v>
      </c>
      <c r="H10" s="46">
        <f>E10-F10</f>
        <v>0</v>
      </c>
    </row>
    <row r="11" spans="1:8" x14ac:dyDescent="0.2">
      <c r="A11" s="5"/>
      <c r="B11" s="18"/>
      <c r="C11" s="46"/>
      <c r="D11" s="46"/>
      <c r="E11" s="46"/>
      <c r="F11" s="46"/>
      <c r="G11" s="46"/>
      <c r="H11" s="46"/>
    </row>
    <row r="12" spans="1:8" x14ac:dyDescent="0.2">
      <c r="A12" s="5"/>
      <c r="B12" s="18" t="s">
        <v>41</v>
      </c>
      <c r="C12" s="46">
        <v>4788971.28</v>
      </c>
      <c r="D12" s="46">
        <v>0</v>
      </c>
      <c r="E12" s="46">
        <f>C12+D12</f>
        <v>4788971.28</v>
      </c>
      <c r="F12" s="46">
        <v>3559894</v>
      </c>
      <c r="G12" s="46">
        <v>0</v>
      </c>
      <c r="H12" s="46">
        <f>E12-F12</f>
        <v>1229077.2800000003</v>
      </c>
    </row>
    <row r="13" spans="1:8" x14ac:dyDescent="0.2">
      <c r="A13" s="5"/>
      <c r="B13" s="18"/>
      <c r="C13" s="46"/>
      <c r="D13" s="46"/>
      <c r="E13" s="46"/>
      <c r="F13" s="46"/>
      <c r="G13" s="46"/>
      <c r="H13" s="46"/>
    </row>
    <row r="14" spans="1:8" x14ac:dyDescent="0.2">
      <c r="A14" s="5"/>
      <c r="B14" s="18" t="s">
        <v>38</v>
      </c>
      <c r="C14" s="46">
        <v>0</v>
      </c>
      <c r="D14" s="46">
        <v>0</v>
      </c>
      <c r="E14" s="46">
        <f>C14+D14</f>
        <v>0</v>
      </c>
      <c r="F14" s="46">
        <v>0</v>
      </c>
      <c r="G14" s="46">
        <v>0</v>
      </c>
      <c r="H14" s="46">
        <f>E14-F14</f>
        <v>0</v>
      </c>
    </row>
    <row r="15" spans="1:8" x14ac:dyDescent="0.2">
      <c r="A15" s="6"/>
      <c r="B15" s="19"/>
      <c r="C15" s="47"/>
      <c r="D15" s="47"/>
      <c r="E15" s="47"/>
      <c r="F15" s="47"/>
      <c r="G15" s="47"/>
      <c r="H15" s="47"/>
    </row>
    <row r="16" spans="1:8" x14ac:dyDescent="0.2">
      <c r="A16" s="20"/>
      <c r="B16" s="13" t="s">
        <v>53</v>
      </c>
      <c r="C16" s="17">
        <f>SUM(C6+C8+C10+C12+C14)</f>
        <v>193914776.41</v>
      </c>
      <c r="D16" s="17">
        <f>SUM(D6+D8+D10+D12+D14)</f>
        <v>130907229.91</v>
      </c>
      <c r="E16" s="17">
        <f>SUM(E6+E8+E10+E12+E14)</f>
        <v>324822006.31999993</v>
      </c>
      <c r="F16" s="17">
        <f t="shared" ref="F16:H16" si="0">SUM(F6+F8+F10+F12+F14)</f>
        <v>170194708.59999999</v>
      </c>
      <c r="G16" s="17">
        <f t="shared" si="0"/>
        <v>147069344.51999998</v>
      </c>
      <c r="H16" s="17">
        <f t="shared" si="0"/>
        <v>154627297.71999997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workbookViewId="0">
      <selection activeCell="A2" sqref="A2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48" t="s">
        <v>208</v>
      </c>
      <c r="B1" s="49"/>
      <c r="C1" s="49"/>
      <c r="D1" s="49"/>
      <c r="E1" s="49"/>
      <c r="F1" s="49"/>
      <c r="G1" s="49"/>
      <c r="H1" s="50"/>
    </row>
    <row r="2" spans="1:8" x14ac:dyDescent="0.2">
      <c r="B2" s="24"/>
      <c r="C2" s="24"/>
      <c r="D2" s="24"/>
      <c r="E2" s="24"/>
      <c r="F2" s="24"/>
      <c r="G2" s="24"/>
      <c r="H2" s="24"/>
    </row>
    <row r="3" spans="1:8" x14ac:dyDescent="0.2">
      <c r="A3" s="53" t="s">
        <v>54</v>
      </c>
      <c r="B3" s="54"/>
      <c r="C3" s="48" t="s">
        <v>60</v>
      </c>
      <c r="D3" s="49"/>
      <c r="E3" s="49"/>
      <c r="F3" s="49"/>
      <c r="G3" s="50"/>
      <c r="H3" s="51" t="s">
        <v>59</v>
      </c>
    </row>
    <row r="4" spans="1:8" ht="24.95" customHeight="1" x14ac:dyDescent="0.2">
      <c r="A4" s="55"/>
      <c r="B4" s="56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2"/>
    </row>
    <row r="5" spans="1:8" x14ac:dyDescent="0.2">
      <c r="A5" s="57"/>
      <c r="B5" s="58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1" t="s">
        <v>130</v>
      </c>
      <c r="B6" s="1" t="s">
        <v>131</v>
      </c>
      <c r="C6" s="15">
        <v>9301734.0500000007</v>
      </c>
      <c r="D6" s="15">
        <v>2355957.0099999998</v>
      </c>
      <c r="E6" s="15">
        <f>C6+D6</f>
        <v>11657691.060000001</v>
      </c>
      <c r="F6" s="15">
        <v>7013332.75</v>
      </c>
      <c r="G6" s="15">
        <v>5670632.8499999996</v>
      </c>
      <c r="H6" s="15">
        <f>E6-F6</f>
        <v>4644358.3100000005</v>
      </c>
    </row>
    <row r="7" spans="1:8" x14ac:dyDescent="0.2">
      <c r="A7" s="1" t="s">
        <v>132</v>
      </c>
      <c r="B7" s="1" t="s">
        <v>133</v>
      </c>
      <c r="C7" s="15">
        <v>288589.96000000002</v>
      </c>
      <c r="D7" s="15">
        <v>28642.41</v>
      </c>
      <c r="E7" s="15">
        <f t="shared" ref="E7:E43" si="0">C7+D7</f>
        <v>317232.37</v>
      </c>
      <c r="F7" s="15">
        <v>149391.12</v>
      </c>
      <c r="G7" s="15">
        <v>147208</v>
      </c>
      <c r="H7" s="15">
        <f t="shared" ref="H7:H43" si="1">E7-F7</f>
        <v>167841.25</v>
      </c>
    </row>
    <row r="8" spans="1:8" x14ac:dyDescent="0.2">
      <c r="A8" s="1" t="s">
        <v>134</v>
      </c>
      <c r="B8" s="1" t="s">
        <v>135</v>
      </c>
      <c r="C8" s="15">
        <v>1514083.43</v>
      </c>
      <c r="D8" s="15">
        <v>282390.39</v>
      </c>
      <c r="E8" s="15">
        <f t="shared" si="0"/>
        <v>1796473.8199999998</v>
      </c>
      <c r="F8" s="15">
        <v>862686.39</v>
      </c>
      <c r="G8" s="15">
        <v>730721.62</v>
      </c>
      <c r="H8" s="15">
        <f t="shared" si="1"/>
        <v>933787.42999999982</v>
      </c>
    </row>
    <row r="9" spans="1:8" x14ac:dyDescent="0.2">
      <c r="A9" s="1" t="s">
        <v>136</v>
      </c>
      <c r="B9" s="1" t="s">
        <v>137</v>
      </c>
      <c r="C9" s="15">
        <v>975396.97</v>
      </c>
      <c r="D9" s="15">
        <v>24832.01</v>
      </c>
      <c r="E9" s="15">
        <f t="shared" si="0"/>
        <v>1000228.98</v>
      </c>
      <c r="F9" s="15">
        <v>592553.11</v>
      </c>
      <c r="G9" s="15">
        <v>556727.31000000006</v>
      </c>
      <c r="H9" s="15">
        <f t="shared" si="1"/>
        <v>407675.87</v>
      </c>
    </row>
    <row r="10" spans="1:8" x14ac:dyDescent="0.2">
      <c r="A10" s="1" t="s">
        <v>138</v>
      </c>
      <c r="B10" s="1" t="s">
        <v>139</v>
      </c>
      <c r="C10" s="15">
        <v>16486526.960000001</v>
      </c>
      <c r="D10" s="15">
        <v>4997127.49</v>
      </c>
      <c r="E10" s="15">
        <f t="shared" si="0"/>
        <v>21483654.450000003</v>
      </c>
      <c r="F10" s="15">
        <v>15400587.689999999</v>
      </c>
      <c r="G10" s="15">
        <v>12822871.83</v>
      </c>
      <c r="H10" s="15">
        <f t="shared" si="1"/>
        <v>6083066.7600000035</v>
      </c>
    </row>
    <row r="11" spans="1:8" x14ac:dyDescent="0.2">
      <c r="A11" s="1" t="s">
        <v>140</v>
      </c>
      <c r="B11" s="1" t="s">
        <v>141</v>
      </c>
      <c r="C11" s="15">
        <v>863118.95</v>
      </c>
      <c r="D11" s="15">
        <v>-459166.31</v>
      </c>
      <c r="E11" s="15">
        <f t="shared" si="0"/>
        <v>403952.63999999996</v>
      </c>
      <c r="F11" s="15">
        <v>267264</v>
      </c>
      <c r="G11" s="15">
        <v>0</v>
      </c>
      <c r="H11" s="15">
        <f t="shared" si="1"/>
        <v>136688.63999999996</v>
      </c>
    </row>
    <row r="12" spans="1:8" x14ac:dyDescent="0.2">
      <c r="A12" s="1" t="s">
        <v>142</v>
      </c>
      <c r="B12" s="1" t="s">
        <v>194</v>
      </c>
      <c r="C12" s="15">
        <v>903590.25</v>
      </c>
      <c r="D12" s="15">
        <v>133094.06</v>
      </c>
      <c r="E12" s="15">
        <f t="shared" si="0"/>
        <v>1036684.31</v>
      </c>
      <c r="F12" s="15">
        <v>517399.16</v>
      </c>
      <c r="G12" s="15">
        <v>425638.79</v>
      </c>
      <c r="H12" s="15">
        <f t="shared" si="1"/>
        <v>519285.15000000008</v>
      </c>
    </row>
    <row r="13" spans="1:8" x14ac:dyDescent="0.2">
      <c r="A13" s="1" t="s">
        <v>143</v>
      </c>
      <c r="B13" s="1" t="s">
        <v>144</v>
      </c>
      <c r="C13" s="15">
        <v>1200614.6100000001</v>
      </c>
      <c r="D13" s="15">
        <v>152196.84</v>
      </c>
      <c r="E13" s="15">
        <f t="shared" si="0"/>
        <v>1352811.4500000002</v>
      </c>
      <c r="F13" s="15">
        <v>675000.1</v>
      </c>
      <c r="G13" s="15">
        <v>660761.93000000005</v>
      </c>
      <c r="H13" s="15">
        <f t="shared" si="1"/>
        <v>677811.35000000021</v>
      </c>
    </row>
    <row r="14" spans="1:8" x14ac:dyDescent="0.2">
      <c r="A14" s="1" t="s">
        <v>145</v>
      </c>
      <c r="B14" s="1" t="s">
        <v>146</v>
      </c>
      <c r="C14" s="15">
        <v>722400.87</v>
      </c>
      <c r="D14" s="15">
        <v>75069.61</v>
      </c>
      <c r="E14" s="15">
        <f t="shared" si="0"/>
        <v>797470.48</v>
      </c>
      <c r="F14" s="15">
        <v>331092.11</v>
      </c>
      <c r="G14" s="15">
        <v>321136.67</v>
      </c>
      <c r="H14" s="15">
        <f t="shared" si="1"/>
        <v>466378.37</v>
      </c>
    </row>
    <row r="15" spans="1:8" x14ac:dyDescent="0.2">
      <c r="A15" s="1" t="s">
        <v>147</v>
      </c>
      <c r="B15" s="1" t="s">
        <v>195</v>
      </c>
      <c r="C15" s="15">
        <v>446056.61</v>
      </c>
      <c r="D15" s="15">
        <v>47432.45</v>
      </c>
      <c r="E15" s="15">
        <f t="shared" si="0"/>
        <v>493489.06</v>
      </c>
      <c r="F15" s="15">
        <v>215062.62</v>
      </c>
      <c r="G15" s="15">
        <v>213649.96</v>
      </c>
      <c r="H15" s="15">
        <f t="shared" si="1"/>
        <v>278426.44</v>
      </c>
    </row>
    <row r="16" spans="1:8" x14ac:dyDescent="0.2">
      <c r="A16" s="1" t="s">
        <v>148</v>
      </c>
      <c r="B16" s="1" t="s">
        <v>196</v>
      </c>
      <c r="C16" s="15">
        <v>2317997.41</v>
      </c>
      <c r="D16" s="15">
        <v>35740.839999999997</v>
      </c>
      <c r="E16" s="15">
        <f t="shared" si="0"/>
        <v>2353738.25</v>
      </c>
      <c r="F16" s="15">
        <v>1346684.22</v>
      </c>
      <c r="G16" s="15">
        <v>1144231.8500000001</v>
      </c>
      <c r="H16" s="15">
        <f t="shared" si="1"/>
        <v>1007054.03</v>
      </c>
    </row>
    <row r="17" spans="1:8" x14ac:dyDescent="0.2">
      <c r="A17" s="1" t="s">
        <v>149</v>
      </c>
      <c r="B17" s="1" t="s">
        <v>197</v>
      </c>
      <c r="C17" s="15">
        <v>2148493.9500000002</v>
      </c>
      <c r="D17" s="15">
        <v>78075.88</v>
      </c>
      <c r="E17" s="15">
        <f t="shared" si="0"/>
        <v>2226569.83</v>
      </c>
      <c r="F17" s="15">
        <v>1332466.1299999999</v>
      </c>
      <c r="G17" s="15">
        <v>1237608.3</v>
      </c>
      <c r="H17" s="15">
        <f t="shared" si="1"/>
        <v>894103.70000000019</v>
      </c>
    </row>
    <row r="18" spans="1:8" x14ac:dyDescent="0.2">
      <c r="A18" s="1" t="s">
        <v>150</v>
      </c>
      <c r="B18" s="45" t="s">
        <v>198</v>
      </c>
      <c r="C18" s="15">
        <v>3431257.09</v>
      </c>
      <c r="D18" s="15">
        <v>196111.93</v>
      </c>
      <c r="E18" s="15">
        <f t="shared" si="0"/>
        <v>3627369.02</v>
      </c>
      <c r="F18" s="15">
        <v>1910453.49</v>
      </c>
      <c r="G18" s="15">
        <v>1740607.32</v>
      </c>
      <c r="H18" s="15">
        <f t="shared" si="1"/>
        <v>1716915.53</v>
      </c>
    </row>
    <row r="19" spans="1:8" x14ac:dyDescent="0.2">
      <c r="A19" s="1" t="s">
        <v>151</v>
      </c>
      <c r="B19" s="1" t="s">
        <v>152</v>
      </c>
      <c r="C19" s="15">
        <v>8758299.3100000005</v>
      </c>
      <c r="D19" s="15">
        <v>2084100.18</v>
      </c>
      <c r="E19" s="15">
        <f t="shared" si="0"/>
        <v>10842399.49</v>
      </c>
      <c r="F19" s="15">
        <v>5456519.6799999997</v>
      </c>
      <c r="G19" s="15">
        <v>1816383.12</v>
      </c>
      <c r="H19" s="15">
        <f t="shared" si="1"/>
        <v>5385879.8100000005</v>
      </c>
    </row>
    <row r="20" spans="1:8" x14ac:dyDescent="0.2">
      <c r="A20" s="1" t="s">
        <v>153</v>
      </c>
      <c r="B20" s="1" t="s">
        <v>154</v>
      </c>
      <c r="C20" s="15">
        <v>2384335.2799999998</v>
      </c>
      <c r="D20" s="15">
        <v>321465.57</v>
      </c>
      <c r="E20" s="15">
        <f t="shared" si="0"/>
        <v>2705800.8499999996</v>
      </c>
      <c r="F20" s="15">
        <v>1223807.9099999999</v>
      </c>
      <c r="G20" s="15">
        <v>1175237.49</v>
      </c>
      <c r="H20" s="15">
        <f t="shared" si="1"/>
        <v>1481992.9399999997</v>
      </c>
    </row>
    <row r="21" spans="1:8" x14ac:dyDescent="0.2">
      <c r="A21" s="1" t="s">
        <v>155</v>
      </c>
      <c r="B21" s="1" t="s">
        <v>156</v>
      </c>
      <c r="C21" s="15">
        <v>1456398.81</v>
      </c>
      <c r="D21" s="15">
        <v>105995.81</v>
      </c>
      <c r="E21" s="15">
        <f t="shared" si="0"/>
        <v>1562394.62</v>
      </c>
      <c r="F21" s="15">
        <v>690436.43</v>
      </c>
      <c r="G21" s="15">
        <v>681400.18</v>
      </c>
      <c r="H21" s="15">
        <f t="shared" si="1"/>
        <v>871958.19000000006</v>
      </c>
    </row>
    <row r="22" spans="1:8" x14ac:dyDescent="0.2">
      <c r="A22" s="1" t="s">
        <v>157</v>
      </c>
      <c r="B22" s="1" t="s">
        <v>158</v>
      </c>
      <c r="C22" s="15">
        <v>33335490.84</v>
      </c>
      <c r="D22" s="15">
        <v>20027509.789999999</v>
      </c>
      <c r="E22" s="15">
        <f t="shared" si="0"/>
        <v>53363000.629999995</v>
      </c>
      <c r="F22" s="15">
        <v>18268379.850000001</v>
      </c>
      <c r="G22" s="15">
        <v>16504417.24</v>
      </c>
      <c r="H22" s="15">
        <f t="shared" si="1"/>
        <v>35094620.779999994</v>
      </c>
    </row>
    <row r="23" spans="1:8" x14ac:dyDescent="0.2">
      <c r="A23" s="1" t="s">
        <v>159</v>
      </c>
      <c r="B23" s="1" t="s">
        <v>160</v>
      </c>
      <c r="C23" s="15">
        <v>591147.55000000005</v>
      </c>
      <c r="D23" s="15">
        <v>126709.68</v>
      </c>
      <c r="E23" s="15">
        <f t="shared" si="0"/>
        <v>717857.23</v>
      </c>
      <c r="F23" s="15">
        <v>364072</v>
      </c>
      <c r="G23" s="15">
        <v>346767.24</v>
      </c>
      <c r="H23" s="15">
        <f t="shared" si="1"/>
        <v>353785.23</v>
      </c>
    </row>
    <row r="24" spans="1:8" x14ac:dyDescent="0.2">
      <c r="A24" s="1" t="s">
        <v>161</v>
      </c>
      <c r="B24" s="1" t="s">
        <v>162</v>
      </c>
      <c r="C24" s="15">
        <v>4998244.9000000004</v>
      </c>
      <c r="D24" s="15">
        <v>7375610.5300000003</v>
      </c>
      <c r="E24" s="15">
        <f t="shared" si="0"/>
        <v>12373855.43</v>
      </c>
      <c r="F24" s="15">
        <v>7049543.5099999998</v>
      </c>
      <c r="G24" s="15">
        <v>6664023.5</v>
      </c>
      <c r="H24" s="15">
        <f t="shared" si="1"/>
        <v>5324311.92</v>
      </c>
    </row>
    <row r="25" spans="1:8" x14ac:dyDescent="0.2">
      <c r="A25" s="1" t="s">
        <v>163</v>
      </c>
      <c r="B25" s="1" t="s">
        <v>164</v>
      </c>
      <c r="C25" s="15">
        <v>1589803.12</v>
      </c>
      <c r="D25" s="15">
        <v>199071.2</v>
      </c>
      <c r="E25" s="15">
        <f t="shared" si="0"/>
        <v>1788874.32</v>
      </c>
      <c r="F25" s="15">
        <v>871980.86</v>
      </c>
      <c r="G25" s="15">
        <v>850056.2</v>
      </c>
      <c r="H25" s="15">
        <f t="shared" si="1"/>
        <v>916893.46000000008</v>
      </c>
    </row>
    <row r="26" spans="1:8" x14ac:dyDescent="0.2">
      <c r="A26" s="1" t="s">
        <v>165</v>
      </c>
      <c r="B26" s="1" t="s">
        <v>166</v>
      </c>
      <c r="C26" s="15">
        <v>35285048.780000001</v>
      </c>
      <c r="D26" s="15">
        <v>15215669.59</v>
      </c>
      <c r="E26" s="15">
        <f t="shared" si="0"/>
        <v>50500718.370000005</v>
      </c>
      <c r="F26" s="15">
        <v>27619862.670000002</v>
      </c>
      <c r="G26" s="15">
        <v>23671560.030000001</v>
      </c>
      <c r="H26" s="15">
        <f t="shared" si="1"/>
        <v>22880855.700000003</v>
      </c>
    </row>
    <row r="27" spans="1:8" x14ac:dyDescent="0.2">
      <c r="A27" s="1" t="s">
        <v>167</v>
      </c>
      <c r="B27" s="1" t="s">
        <v>168</v>
      </c>
      <c r="C27" s="15">
        <v>9238831.7100000009</v>
      </c>
      <c r="D27" s="15">
        <v>477271.73</v>
      </c>
      <c r="E27" s="15">
        <f t="shared" si="0"/>
        <v>9716103.4400000013</v>
      </c>
      <c r="F27" s="15">
        <v>6083417.2999999998</v>
      </c>
      <c r="G27" s="15">
        <v>5695964.7000000002</v>
      </c>
      <c r="H27" s="15">
        <f t="shared" si="1"/>
        <v>3632686.1400000015</v>
      </c>
    </row>
    <row r="28" spans="1:8" x14ac:dyDescent="0.2">
      <c r="A28" s="1" t="s">
        <v>169</v>
      </c>
      <c r="B28" s="1" t="s">
        <v>170</v>
      </c>
      <c r="C28" s="15">
        <v>6671243.0599999996</v>
      </c>
      <c r="D28" s="15">
        <v>60257778.5</v>
      </c>
      <c r="E28" s="15">
        <f t="shared" si="0"/>
        <v>66929021.560000002</v>
      </c>
      <c r="F28" s="15">
        <v>31482039.789999999</v>
      </c>
      <c r="G28" s="15">
        <v>30397276.460000001</v>
      </c>
      <c r="H28" s="15">
        <f t="shared" si="1"/>
        <v>35446981.770000003</v>
      </c>
    </row>
    <row r="29" spans="1:8" x14ac:dyDescent="0.2">
      <c r="A29" s="1" t="s">
        <v>171</v>
      </c>
      <c r="B29" s="1" t="s">
        <v>172</v>
      </c>
      <c r="C29" s="15">
        <v>3478386.75</v>
      </c>
      <c r="D29" s="15">
        <v>364418.77</v>
      </c>
      <c r="E29" s="15">
        <f t="shared" si="0"/>
        <v>3842805.52</v>
      </c>
      <c r="F29" s="15">
        <v>2065683.5</v>
      </c>
      <c r="G29" s="15">
        <v>1983790.12</v>
      </c>
      <c r="H29" s="15">
        <f t="shared" si="1"/>
        <v>1777122.02</v>
      </c>
    </row>
    <row r="30" spans="1:8" x14ac:dyDescent="0.2">
      <c r="A30" s="1" t="s">
        <v>173</v>
      </c>
      <c r="B30" s="1" t="s">
        <v>174</v>
      </c>
      <c r="C30" s="15">
        <v>9821470.2699999996</v>
      </c>
      <c r="D30" s="15">
        <v>5240759.51</v>
      </c>
      <c r="E30" s="15">
        <f t="shared" si="0"/>
        <v>15062229.779999999</v>
      </c>
      <c r="F30" s="15">
        <v>9776217.8599999994</v>
      </c>
      <c r="G30" s="15">
        <v>7073061.75</v>
      </c>
      <c r="H30" s="15">
        <f t="shared" si="1"/>
        <v>5286011.92</v>
      </c>
    </row>
    <row r="31" spans="1:8" x14ac:dyDescent="0.2">
      <c r="A31" s="1" t="s">
        <v>175</v>
      </c>
      <c r="B31" s="1" t="s">
        <v>176</v>
      </c>
      <c r="C31" s="15">
        <v>3359566.12</v>
      </c>
      <c r="D31" s="15">
        <v>232545.2</v>
      </c>
      <c r="E31" s="15">
        <f t="shared" si="0"/>
        <v>3592111.3200000003</v>
      </c>
      <c r="F31" s="15">
        <v>2313632.6</v>
      </c>
      <c r="G31" s="15">
        <v>2069076.36</v>
      </c>
      <c r="H31" s="15">
        <f t="shared" si="1"/>
        <v>1278478.7200000002</v>
      </c>
    </row>
    <row r="32" spans="1:8" x14ac:dyDescent="0.2">
      <c r="A32" s="1" t="s">
        <v>177</v>
      </c>
      <c r="B32" s="1" t="s">
        <v>178</v>
      </c>
      <c r="C32" s="15">
        <v>2340531.79</v>
      </c>
      <c r="D32" s="15">
        <v>604620.03</v>
      </c>
      <c r="E32" s="15">
        <f t="shared" si="0"/>
        <v>2945151.8200000003</v>
      </c>
      <c r="F32" s="15">
        <v>1645675.92</v>
      </c>
      <c r="G32" s="15">
        <v>1386871.94</v>
      </c>
      <c r="H32" s="15">
        <f t="shared" si="1"/>
        <v>1299475.9000000004</v>
      </c>
    </row>
    <row r="33" spans="1:8" x14ac:dyDescent="0.2">
      <c r="A33" s="1" t="s">
        <v>179</v>
      </c>
      <c r="B33" s="1" t="s">
        <v>180</v>
      </c>
      <c r="C33" s="15">
        <v>1607907.56</v>
      </c>
      <c r="D33" s="15">
        <v>-89732.63</v>
      </c>
      <c r="E33" s="15">
        <f t="shared" si="0"/>
        <v>1518174.9300000002</v>
      </c>
      <c r="F33" s="15">
        <v>855689.36</v>
      </c>
      <c r="G33" s="15">
        <v>746571.04</v>
      </c>
      <c r="H33" s="15">
        <f t="shared" si="1"/>
        <v>662485.57000000018</v>
      </c>
    </row>
    <row r="34" spans="1:8" x14ac:dyDescent="0.2">
      <c r="A34" s="1" t="s">
        <v>181</v>
      </c>
      <c r="B34" s="1" t="s">
        <v>182</v>
      </c>
      <c r="C34" s="15">
        <v>991315.98</v>
      </c>
      <c r="D34" s="15">
        <v>106663.82</v>
      </c>
      <c r="E34" s="15">
        <f t="shared" si="0"/>
        <v>1097979.8</v>
      </c>
      <c r="F34" s="15">
        <v>544342.79</v>
      </c>
      <c r="G34" s="15">
        <v>520434.37</v>
      </c>
      <c r="H34" s="15">
        <f t="shared" si="1"/>
        <v>553637.01</v>
      </c>
    </row>
    <row r="35" spans="1:8" x14ac:dyDescent="0.2">
      <c r="A35" s="1" t="s">
        <v>183</v>
      </c>
      <c r="B35" s="1" t="s">
        <v>184</v>
      </c>
      <c r="C35" s="15">
        <v>5726322.2800000003</v>
      </c>
      <c r="D35" s="15">
        <v>6286574.54</v>
      </c>
      <c r="E35" s="15">
        <f t="shared" si="0"/>
        <v>12012896.82</v>
      </c>
      <c r="F35" s="15">
        <v>8207774.4299999997</v>
      </c>
      <c r="G35" s="15">
        <v>6624108.8099999996</v>
      </c>
      <c r="H35" s="15">
        <f t="shared" si="1"/>
        <v>3805122.3900000006</v>
      </c>
    </row>
    <row r="36" spans="1:8" x14ac:dyDescent="0.2">
      <c r="A36" s="1" t="s">
        <v>185</v>
      </c>
      <c r="B36" s="1" t="s">
        <v>186</v>
      </c>
      <c r="C36" s="15">
        <v>5360433.3899999997</v>
      </c>
      <c r="D36" s="15">
        <v>2251333.4</v>
      </c>
      <c r="E36" s="15">
        <f t="shared" si="0"/>
        <v>7611766.7899999991</v>
      </c>
      <c r="F36" s="15">
        <v>4973161.75</v>
      </c>
      <c r="G36" s="15">
        <v>4411091.46</v>
      </c>
      <c r="H36" s="15">
        <f t="shared" si="1"/>
        <v>2638605.0399999991</v>
      </c>
    </row>
    <row r="37" spans="1:8" x14ac:dyDescent="0.2">
      <c r="A37" s="1" t="s">
        <v>187</v>
      </c>
      <c r="B37" s="1" t="s">
        <v>199</v>
      </c>
      <c r="C37" s="15">
        <v>1238773.8600000001</v>
      </c>
      <c r="D37" s="15">
        <v>80056.53</v>
      </c>
      <c r="E37" s="15">
        <f t="shared" si="0"/>
        <v>1318830.3900000001</v>
      </c>
      <c r="F37" s="15">
        <v>783147.37</v>
      </c>
      <c r="G37" s="15">
        <v>750952.02</v>
      </c>
      <c r="H37" s="15">
        <f t="shared" si="1"/>
        <v>535683.02000000014</v>
      </c>
    </row>
    <row r="38" spans="1:8" x14ac:dyDescent="0.2">
      <c r="A38" s="1" t="s">
        <v>188</v>
      </c>
      <c r="B38" s="1" t="s">
        <v>200</v>
      </c>
      <c r="C38" s="15">
        <v>3825573.8</v>
      </c>
      <c r="D38" s="15">
        <v>826630.91</v>
      </c>
      <c r="E38" s="15">
        <f t="shared" si="0"/>
        <v>4652204.71</v>
      </c>
      <c r="F38" s="15">
        <v>3187384.84</v>
      </c>
      <c r="G38" s="15">
        <v>2747618.93</v>
      </c>
      <c r="H38" s="15">
        <f t="shared" si="1"/>
        <v>1464819.87</v>
      </c>
    </row>
    <row r="39" spans="1:8" x14ac:dyDescent="0.2">
      <c r="A39" s="1" t="s">
        <v>189</v>
      </c>
      <c r="B39" s="1" t="s">
        <v>201</v>
      </c>
      <c r="C39" s="15">
        <v>3002101.95</v>
      </c>
      <c r="D39" s="15">
        <v>343864.97</v>
      </c>
      <c r="E39" s="15">
        <f t="shared" si="0"/>
        <v>3345966.92</v>
      </c>
      <c r="F39" s="15">
        <v>1944388.11</v>
      </c>
      <c r="G39" s="15">
        <v>1902322</v>
      </c>
      <c r="H39" s="15">
        <f t="shared" si="1"/>
        <v>1401578.8099999998</v>
      </c>
    </row>
    <row r="40" spans="1:8" x14ac:dyDescent="0.2">
      <c r="A40" s="1" t="s">
        <v>190</v>
      </c>
      <c r="B40" s="1" t="s">
        <v>202</v>
      </c>
      <c r="C40" s="15">
        <v>476795.35</v>
      </c>
      <c r="D40" s="15">
        <v>36300.47</v>
      </c>
      <c r="E40" s="15">
        <f t="shared" si="0"/>
        <v>513095.81999999995</v>
      </c>
      <c r="F40" s="15">
        <v>268433.52</v>
      </c>
      <c r="G40" s="15">
        <v>235566.23</v>
      </c>
      <c r="H40" s="15">
        <f t="shared" si="1"/>
        <v>244662.29999999993</v>
      </c>
    </row>
    <row r="41" spans="1:8" x14ac:dyDescent="0.2">
      <c r="A41" s="1" t="s">
        <v>191</v>
      </c>
      <c r="B41" s="1" t="s">
        <v>203</v>
      </c>
      <c r="C41" s="15">
        <v>1837457.27</v>
      </c>
      <c r="D41" s="15">
        <v>312557.49</v>
      </c>
      <c r="E41" s="15">
        <f t="shared" si="0"/>
        <v>2150014.7599999998</v>
      </c>
      <c r="F41" s="15">
        <v>1055084.56</v>
      </c>
      <c r="G41" s="15">
        <v>968978.15</v>
      </c>
      <c r="H41" s="15">
        <f t="shared" si="1"/>
        <v>1094930.1999999997</v>
      </c>
    </row>
    <row r="42" spans="1:8" x14ac:dyDescent="0.2">
      <c r="A42" s="1" t="s">
        <v>192</v>
      </c>
      <c r="B42" s="1" t="s">
        <v>204</v>
      </c>
      <c r="C42" s="15">
        <v>1662219.56</v>
      </c>
      <c r="D42" s="15">
        <v>44134.43</v>
      </c>
      <c r="E42" s="15">
        <f t="shared" si="0"/>
        <v>1706353.99</v>
      </c>
      <c r="F42" s="15">
        <v>827986.46</v>
      </c>
      <c r="G42" s="15">
        <v>799011.88</v>
      </c>
      <c r="H42" s="15">
        <f t="shared" si="1"/>
        <v>878367.53</v>
      </c>
    </row>
    <row r="43" spans="1:8" x14ac:dyDescent="0.2">
      <c r="A43" s="1" t="s">
        <v>193</v>
      </c>
      <c r="B43" s="1" t="s">
        <v>205</v>
      </c>
      <c r="C43" s="15">
        <v>4277216.01</v>
      </c>
      <c r="D43" s="15">
        <v>127815.28</v>
      </c>
      <c r="E43" s="15">
        <f t="shared" si="0"/>
        <v>4405031.29</v>
      </c>
      <c r="F43" s="15">
        <v>2022072.64</v>
      </c>
      <c r="G43" s="15">
        <v>1375006.87</v>
      </c>
      <c r="H43" s="15">
        <f t="shared" si="1"/>
        <v>2382958.6500000004</v>
      </c>
    </row>
    <row r="44" spans="1:8" x14ac:dyDescent="0.2">
      <c r="A44" s="23"/>
      <c r="B44" s="43" t="s">
        <v>53</v>
      </c>
      <c r="C44" s="22">
        <f t="shared" ref="C44:H44" si="2">SUM(C3:C43)</f>
        <v>193914777.41000003</v>
      </c>
      <c r="D44" s="22">
        <f t="shared" si="2"/>
        <v>130907231.91000001</v>
      </c>
      <c r="E44" s="22">
        <f t="shared" si="2"/>
        <v>324822006.31999999</v>
      </c>
      <c r="F44" s="22">
        <f>SUM(F6:F43)</f>
        <v>170194708.60000002</v>
      </c>
      <c r="G44" s="22">
        <f t="shared" si="2"/>
        <v>147069349.52000004</v>
      </c>
      <c r="H44" s="22">
        <f t="shared" si="2"/>
        <v>154627297.72000003</v>
      </c>
    </row>
    <row r="47" spans="1:8" ht="45" customHeight="1" x14ac:dyDescent="0.2">
      <c r="A47" s="48" t="s">
        <v>128</v>
      </c>
      <c r="B47" s="49"/>
      <c r="C47" s="49"/>
      <c r="D47" s="49"/>
      <c r="E47" s="49"/>
      <c r="F47" s="49"/>
      <c r="G47" s="49"/>
      <c r="H47" s="50"/>
    </row>
    <row r="49" spans="1:8" x14ac:dyDescent="0.2">
      <c r="A49" s="53" t="s">
        <v>54</v>
      </c>
      <c r="B49" s="54"/>
      <c r="C49" s="48" t="s">
        <v>60</v>
      </c>
      <c r="D49" s="49"/>
      <c r="E49" s="49"/>
      <c r="F49" s="49"/>
      <c r="G49" s="50"/>
      <c r="H49" s="51" t="s">
        <v>59</v>
      </c>
    </row>
    <row r="50" spans="1:8" ht="22.5" x14ac:dyDescent="0.2">
      <c r="A50" s="55"/>
      <c r="B50" s="56"/>
      <c r="C50" s="9" t="s">
        <v>55</v>
      </c>
      <c r="D50" s="9" t="s">
        <v>125</v>
      </c>
      <c r="E50" s="9" t="s">
        <v>56</v>
      </c>
      <c r="F50" s="9" t="s">
        <v>57</v>
      </c>
      <c r="G50" s="9" t="s">
        <v>58</v>
      </c>
      <c r="H50" s="52"/>
    </row>
    <row r="51" spans="1:8" x14ac:dyDescent="0.2">
      <c r="A51" s="57"/>
      <c r="B51" s="58"/>
      <c r="C51" s="10">
        <v>1</v>
      </c>
      <c r="D51" s="10">
        <v>2</v>
      </c>
      <c r="E51" s="10" t="s">
        <v>126</v>
      </c>
      <c r="F51" s="10">
        <v>4</v>
      </c>
      <c r="G51" s="10">
        <v>5</v>
      </c>
      <c r="H51" s="10" t="s">
        <v>127</v>
      </c>
    </row>
    <row r="52" spans="1:8" x14ac:dyDescent="0.2">
      <c r="A52" s="25"/>
      <c r="B52" s="26"/>
      <c r="C52" s="30"/>
      <c r="D52" s="30"/>
      <c r="E52" s="30"/>
      <c r="F52" s="30"/>
      <c r="G52" s="30"/>
      <c r="H52" s="30"/>
    </row>
    <row r="53" spans="1:8" x14ac:dyDescent="0.2">
      <c r="A53" s="4" t="s">
        <v>8</v>
      </c>
      <c r="B53" s="2"/>
      <c r="C53" s="31"/>
      <c r="D53" s="31"/>
      <c r="E53" s="31"/>
      <c r="F53" s="31"/>
      <c r="G53" s="31"/>
      <c r="H53" s="31"/>
    </row>
    <row r="54" spans="1:8" x14ac:dyDescent="0.2">
      <c r="A54" s="4" t="s">
        <v>9</v>
      </c>
      <c r="B54" s="2"/>
      <c r="C54" s="31"/>
      <c r="D54" s="31"/>
      <c r="E54" s="31"/>
      <c r="F54" s="31"/>
      <c r="G54" s="31"/>
      <c r="H54" s="31"/>
    </row>
    <row r="55" spans="1:8" x14ac:dyDescent="0.2">
      <c r="A55" s="4" t="s">
        <v>10</v>
      </c>
      <c r="B55" s="2"/>
      <c r="C55" s="31"/>
      <c r="D55" s="31"/>
      <c r="E55" s="31"/>
      <c r="F55" s="31"/>
      <c r="G55" s="31"/>
      <c r="H55" s="31"/>
    </row>
    <row r="56" spans="1:8" x14ac:dyDescent="0.2">
      <c r="A56" s="4" t="s">
        <v>11</v>
      </c>
      <c r="B56" s="2"/>
      <c r="C56" s="31"/>
      <c r="D56" s="31"/>
      <c r="E56" s="31"/>
      <c r="F56" s="31"/>
      <c r="G56" s="31"/>
      <c r="H56" s="31"/>
    </row>
    <row r="57" spans="1:8" x14ac:dyDescent="0.2">
      <c r="A57" s="4"/>
      <c r="B57" s="2"/>
      <c r="C57" s="32"/>
      <c r="D57" s="32"/>
      <c r="E57" s="32"/>
      <c r="F57" s="32"/>
      <c r="G57" s="32"/>
      <c r="H57" s="32"/>
    </row>
    <row r="58" spans="1:8" x14ac:dyDescent="0.2">
      <c r="A58" s="23"/>
      <c r="B58" s="43" t="s">
        <v>53</v>
      </c>
      <c r="C58" s="22"/>
      <c r="D58" s="22"/>
      <c r="E58" s="22"/>
      <c r="F58" s="22"/>
      <c r="G58" s="22"/>
      <c r="H58" s="22"/>
    </row>
    <row r="61" spans="1:8" ht="45" customHeight="1" x14ac:dyDescent="0.2">
      <c r="A61" s="48" t="s">
        <v>129</v>
      </c>
      <c r="B61" s="49"/>
      <c r="C61" s="49"/>
      <c r="D61" s="49"/>
      <c r="E61" s="49"/>
      <c r="F61" s="49"/>
      <c r="G61" s="49"/>
      <c r="H61" s="50"/>
    </row>
    <row r="62" spans="1:8" x14ac:dyDescent="0.2">
      <c r="A62" s="53" t="s">
        <v>54</v>
      </c>
      <c r="B62" s="54"/>
      <c r="C62" s="48" t="s">
        <v>60</v>
      </c>
      <c r="D62" s="49"/>
      <c r="E62" s="49"/>
      <c r="F62" s="49"/>
      <c r="G62" s="50"/>
      <c r="H62" s="51" t="s">
        <v>59</v>
      </c>
    </row>
    <row r="63" spans="1:8" ht="22.5" x14ac:dyDescent="0.2">
      <c r="A63" s="55"/>
      <c r="B63" s="56"/>
      <c r="C63" s="9" t="s">
        <v>55</v>
      </c>
      <c r="D63" s="9" t="s">
        <v>125</v>
      </c>
      <c r="E63" s="9" t="s">
        <v>56</v>
      </c>
      <c r="F63" s="9" t="s">
        <v>57</v>
      </c>
      <c r="G63" s="9" t="s">
        <v>58</v>
      </c>
      <c r="H63" s="52"/>
    </row>
    <row r="64" spans="1:8" x14ac:dyDescent="0.2">
      <c r="A64" s="57"/>
      <c r="B64" s="58"/>
      <c r="C64" s="10">
        <v>1</v>
      </c>
      <c r="D64" s="10">
        <v>2</v>
      </c>
      <c r="E64" s="10" t="s">
        <v>126</v>
      </c>
      <c r="F64" s="10">
        <v>4</v>
      </c>
      <c r="G64" s="10">
        <v>5</v>
      </c>
      <c r="H64" s="10" t="s">
        <v>127</v>
      </c>
    </row>
    <row r="65" spans="1:8" x14ac:dyDescent="0.2">
      <c r="A65" s="25"/>
      <c r="B65" s="26"/>
      <c r="C65" s="30"/>
      <c r="D65" s="30"/>
      <c r="E65" s="30"/>
      <c r="F65" s="30"/>
      <c r="G65" s="30"/>
      <c r="H65" s="30"/>
    </row>
    <row r="66" spans="1:8" ht="22.5" x14ac:dyDescent="0.2">
      <c r="A66" s="4"/>
      <c r="B66" s="28" t="s">
        <v>13</v>
      </c>
      <c r="C66" s="31"/>
      <c r="D66" s="31"/>
      <c r="E66" s="31"/>
      <c r="F66" s="31"/>
      <c r="G66" s="31"/>
      <c r="H66" s="31"/>
    </row>
    <row r="67" spans="1:8" x14ac:dyDescent="0.2">
      <c r="A67" s="4"/>
      <c r="B67" s="28"/>
      <c r="C67" s="31"/>
      <c r="D67" s="31"/>
      <c r="E67" s="31"/>
      <c r="F67" s="31"/>
      <c r="G67" s="31"/>
      <c r="H67" s="31"/>
    </row>
    <row r="68" spans="1:8" x14ac:dyDescent="0.2">
      <c r="A68" s="4"/>
      <c r="B68" s="28" t="s">
        <v>12</v>
      </c>
      <c r="C68" s="31"/>
      <c r="D68" s="31"/>
      <c r="E68" s="31"/>
      <c r="F68" s="31"/>
      <c r="G68" s="31"/>
      <c r="H68" s="31"/>
    </row>
    <row r="69" spans="1:8" x14ac:dyDescent="0.2">
      <c r="A69" s="4"/>
      <c r="B69" s="28"/>
      <c r="C69" s="31"/>
      <c r="D69" s="31"/>
      <c r="E69" s="31"/>
      <c r="F69" s="31"/>
      <c r="G69" s="31"/>
      <c r="H69" s="31"/>
    </row>
    <row r="70" spans="1:8" ht="22.5" x14ac:dyDescent="0.2">
      <c r="A70" s="4"/>
      <c r="B70" s="28" t="s">
        <v>14</v>
      </c>
      <c r="C70" s="31"/>
      <c r="D70" s="31"/>
      <c r="E70" s="31"/>
      <c r="F70" s="31"/>
      <c r="G70" s="31"/>
      <c r="H70" s="31"/>
    </row>
    <row r="71" spans="1:8" x14ac:dyDescent="0.2">
      <c r="A71" s="4"/>
      <c r="B71" s="28"/>
      <c r="C71" s="31"/>
      <c r="D71" s="31"/>
      <c r="E71" s="31"/>
      <c r="F71" s="31"/>
      <c r="G71" s="31"/>
      <c r="H71" s="31"/>
    </row>
    <row r="72" spans="1:8" ht="22.5" x14ac:dyDescent="0.2">
      <c r="A72" s="4"/>
      <c r="B72" s="28" t="s">
        <v>26</v>
      </c>
      <c r="C72" s="31"/>
      <c r="D72" s="31"/>
      <c r="E72" s="31"/>
      <c r="F72" s="31"/>
      <c r="G72" s="31"/>
      <c r="H72" s="31"/>
    </row>
    <row r="73" spans="1:8" x14ac:dyDescent="0.2">
      <c r="A73" s="4"/>
      <c r="B73" s="28"/>
      <c r="C73" s="31"/>
      <c r="D73" s="31"/>
      <c r="E73" s="31"/>
      <c r="F73" s="31"/>
      <c r="G73" s="31"/>
      <c r="H73" s="31"/>
    </row>
    <row r="74" spans="1:8" ht="22.5" x14ac:dyDescent="0.2">
      <c r="A74" s="4"/>
      <c r="B74" s="28" t="s">
        <v>27</v>
      </c>
      <c r="C74" s="31"/>
      <c r="D74" s="31"/>
      <c r="E74" s="31"/>
      <c r="F74" s="31"/>
      <c r="G74" s="31"/>
      <c r="H74" s="31"/>
    </row>
    <row r="75" spans="1:8" x14ac:dyDescent="0.2">
      <c r="A75" s="4"/>
      <c r="B75" s="28"/>
      <c r="C75" s="31"/>
      <c r="D75" s="31"/>
      <c r="E75" s="31"/>
      <c r="F75" s="31"/>
      <c r="G75" s="31"/>
      <c r="H75" s="31"/>
    </row>
    <row r="76" spans="1:8" ht="22.5" x14ac:dyDescent="0.2">
      <c r="A76" s="4"/>
      <c r="B76" s="28" t="s">
        <v>34</v>
      </c>
      <c r="C76" s="31"/>
      <c r="D76" s="31"/>
      <c r="E76" s="31"/>
      <c r="F76" s="31"/>
      <c r="G76" s="31"/>
      <c r="H76" s="31"/>
    </row>
    <row r="77" spans="1:8" x14ac:dyDescent="0.2">
      <c r="A77" s="4"/>
      <c r="B77" s="28"/>
      <c r="C77" s="31"/>
      <c r="D77" s="31"/>
      <c r="E77" s="31"/>
      <c r="F77" s="31"/>
      <c r="G77" s="31"/>
      <c r="H77" s="31"/>
    </row>
    <row r="78" spans="1:8" x14ac:dyDescent="0.2">
      <c r="A78" s="4"/>
      <c r="B78" s="28" t="s">
        <v>15</v>
      </c>
      <c r="C78" s="31"/>
      <c r="D78" s="31"/>
      <c r="E78" s="31"/>
      <c r="F78" s="31"/>
      <c r="G78" s="31"/>
      <c r="H78" s="31"/>
    </row>
    <row r="79" spans="1:8" x14ac:dyDescent="0.2">
      <c r="A79" s="27"/>
      <c r="B79" s="29"/>
      <c r="C79" s="32"/>
      <c r="D79" s="32"/>
      <c r="E79" s="32"/>
      <c r="F79" s="32"/>
      <c r="G79" s="32"/>
      <c r="H79" s="32"/>
    </row>
    <row r="80" spans="1:8" x14ac:dyDescent="0.2">
      <c r="A80" s="23"/>
      <c r="B80" s="43" t="s">
        <v>53</v>
      </c>
      <c r="C80" s="22"/>
      <c r="D80" s="22"/>
      <c r="E80" s="22"/>
      <c r="F80" s="22"/>
      <c r="G80" s="22"/>
      <c r="H80" s="22"/>
    </row>
  </sheetData>
  <sheetProtection formatCells="0" formatColumns="0" formatRows="0" insertRows="0" deleteRows="0" autoFilter="0"/>
  <protectedRanges>
    <protectedRange sqref="C44:H44" name="Rango1_2"/>
  </protectedRanges>
  <mergeCells count="12">
    <mergeCell ref="A61:H61"/>
    <mergeCell ref="A62:B64"/>
    <mergeCell ref="C62:G62"/>
    <mergeCell ref="H62:H63"/>
    <mergeCell ref="C49:G49"/>
    <mergeCell ref="H49:H50"/>
    <mergeCell ref="A1:H1"/>
    <mergeCell ref="A3:B5"/>
    <mergeCell ref="A47:H47"/>
    <mergeCell ref="A49:B51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activeCell="A2" sqref="A2:B4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48" t="s">
        <v>209</v>
      </c>
      <c r="B1" s="49"/>
      <c r="C1" s="49"/>
      <c r="D1" s="49"/>
      <c r="E1" s="49"/>
      <c r="F1" s="49"/>
      <c r="G1" s="49"/>
      <c r="H1" s="50"/>
    </row>
    <row r="2" spans="1:8" x14ac:dyDescent="0.2">
      <c r="A2" s="53" t="s">
        <v>54</v>
      </c>
      <c r="B2" s="54"/>
      <c r="C2" s="48" t="s">
        <v>60</v>
      </c>
      <c r="D2" s="49"/>
      <c r="E2" s="49"/>
      <c r="F2" s="49"/>
      <c r="G2" s="50"/>
      <c r="H2" s="51" t="s">
        <v>59</v>
      </c>
    </row>
    <row r="3" spans="1:8" ht="24.95" customHeight="1" x14ac:dyDescent="0.2">
      <c r="A3" s="55"/>
      <c r="B3" s="56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2"/>
    </row>
    <row r="4" spans="1:8" x14ac:dyDescent="0.2">
      <c r="A4" s="57"/>
      <c r="B4" s="58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0"/>
      <c r="B5" s="41"/>
      <c r="C5" s="14"/>
      <c r="D5" s="14"/>
      <c r="E5" s="14"/>
      <c r="F5" s="14"/>
      <c r="G5" s="14"/>
      <c r="H5" s="14"/>
    </row>
    <row r="6" spans="1:8" x14ac:dyDescent="0.2">
      <c r="A6" s="37" t="s">
        <v>16</v>
      </c>
      <c r="B6" s="35"/>
      <c r="C6" s="15">
        <f t="shared" ref="C6:H6" si="0">SUM(C7:C14)</f>
        <v>107309569.39</v>
      </c>
      <c r="D6" s="15">
        <f t="shared" si="0"/>
        <v>29602270.32</v>
      </c>
      <c r="E6" s="15">
        <f t="shared" si="0"/>
        <v>136911839.71000001</v>
      </c>
      <c r="F6" s="15">
        <f t="shared" si="0"/>
        <v>79269056.11999999</v>
      </c>
      <c r="G6" s="15">
        <f t="shared" si="0"/>
        <v>65778964.239999995</v>
      </c>
      <c r="H6" s="15">
        <f t="shared" si="0"/>
        <v>57642783.590000004</v>
      </c>
    </row>
    <row r="7" spans="1:8" x14ac:dyDescent="0.2">
      <c r="A7" s="34"/>
      <c r="B7" s="38" t="s">
        <v>42</v>
      </c>
      <c r="C7" s="15">
        <v>20889184.32</v>
      </c>
      <c r="D7" s="15">
        <v>5820547.79</v>
      </c>
      <c r="E7" s="15">
        <f>C7+D7</f>
        <v>26709732.109999999</v>
      </c>
      <c r="F7" s="15">
        <v>18080523.27</v>
      </c>
      <c r="G7" s="15">
        <v>15261722.109999999</v>
      </c>
      <c r="H7" s="15">
        <f>E7-F7</f>
        <v>8629208.8399999999</v>
      </c>
    </row>
    <row r="8" spans="1:8" x14ac:dyDescent="0.2">
      <c r="A8" s="34"/>
      <c r="B8" s="38" t="s">
        <v>17</v>
      </c>
      <c r="C8" s="15">
        <v>446056.61</v>
      </c>
      <c r="D8" s="15">
        <v>39693.32</v>
      </c>
      <c r="E8" s="15">
        <f t="shared" ref="E8:E14" si="1">C8+D8</f>
        <v>485749.93</v>
      </c>
      <c r="F8" s="15">
        <v>214236.02</v>
      </c>
      <c r="G8" s="15">
        <v>213649.96</v>
      </c>
      <c r="H8" s="15">
        <f t="shared" ref="H8:H14" si="2">E8-F8</f>
        <v>271513.91000000003</v>
      </c>
    </row>
    <row r="9" spans="1:8" x14ac:dyDescent="0.2">
      <c r="A9" s="34"/>
      <c r="B9" s="38" t="s">
        <v>43</v>
      </c>
      <c r="C9" s="15">
        <v>12128339.779999999</v>
      </c>
      <c r="D9" s="15">
        <v>2651187.7999999998</v>
      </c>
      <c r="E9" s="15">
        <f t="shared" si="1"/>
        <v>14779527.579999998</v>
      </c>
      <c r="F9" s="15">
        <v>8505376.2899999991</v>
      </c>
      <c r="G9" s="15">
        <v>7054898.1299999999</v>
      </c>
      <c r="H9" s="15">
        <f t="shared" si="2"/>
        <v>6274151.2899999991</v>
      </c>
    </row>
    <row r="10" spans="1:8" x14ac:dyDescent="0.2">
      <c r="A10" s="34"/>
      <c r="B10" s="38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4"/>
      <c r="B11" s="38" t="s">
        <v>23</v>
      </c>
      <c r="C11" s="15">
        <v>12599033.4</v>
      </c>
      <c r="D11" s="15">
        <v>2498576.09</v>
      </c>
      <c r="E11" s="15">
        <f t="shared" si="1"/>
        <v>15097609.49</v>
      </c>
      <c r="F11" s="15">
        <v>7370764.0199999996</v>
      </c>
      <c r="G11" s="15">
        <v>3673020.79</v>
      </c>
      <c r="H11" s="15">
        <f t="shared" si="2"/>
        <v>7726845.4700000007</v>
      </c>
    </row>
    <row r="12" spans="1:8" x14ac:dyDescent="0.2">
      <c r="A12" s="34"/>
      <c r="B12" s="38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4"/>
      <c r="B13" s="38" t="s">
        <v>44</v>
      </c>
      <c r="C13" s="15">
        <v>50103631.530000001</v>
      </c>
      <c r="D13" s="15">
        <v>15934892.73</v>
      </c>
      <c r="E13" s="15">
        <f t="shared" si="1"/>
        <v>66038524.260000005</v>
      </c>
      <c r="F13" s="15">
        <v>36924052.329999998</v>
      </c>
      <c r="G13" s="15">
        <v>32326786.140000001</v>
      </c>
      <c r="H13" s="15">
        <f t="shared" si="2"/>
        <v>29114471.930000007</v>
      </c>
    </row>
    <row r="14" spans="1:8" x14ac:dyDescent="0.2">
      <c r="A14" s="34"/>
      <c r="B14" s="38" t="s">
        <v>19</v>
      </c>
      <c r="C14" s="15">
        <v>11143323.75</v>
      </c>
      <c r="D14" s="15">
        <v>2657372.59</v>
      </c>
      <c r="E14" s="15">
        <f t="shared" si="1"/>
        <v>13800696.34</v>
      </c>
      <c r="F14" s="15">
        <v>8174104.1900000004</v>
      </c>
      <c r="G14" s="15">
        <v>7248887.1100000003</v>
      </c>
      <c r="H14" s="15">
        <f t="shared" si="2"/>
        <v>5626592.1499999994</v>
      </c>
    </row>
    <row r="15" spans="1:8" x14ac:dyDescent="0.2">
      <c r="A15" s="36"/>
      <c r="B15" s="38"/>
      <c r="C15" s="15"/>
      <c r="D15" s="15"/>
      <c r="E15" s="15"/>
      <c r="F15" s="15"/>
      <c r="G15" s="15"/>
      <c r="H15" s="15"/>
    </row>
    <row r="16" spans="1:8" x14ac:dyDescent="0.2">
      <c r="A16" s="37" t="s">
        <v>20</v>
      </c>
      <c r="B16" s="39"/>
      <c r="C16" s="15">
        <f t="shared" ref="C16:H16" si="3">SUM(C17:C23)</f>
        <v>82327991.009999976</v>
      </c>
      <c r="D16" s="15">
        <f t="shared" si="3"/>
        <v>101361144.31</v>
      </c>
      <c r="E16" s="15">
        <f t="shared" si="3"/>
        <v>183689135.31999996</v>
      </c>
      <c r="F16" s="15">
        <f t="shared" si="3"/>
        <v>89023669.450000003</v>
      </c>
      <c r="G16" s="15">
        <f t="shared" si="3"/>
        <v>79952858.010000005</v>
      </c>
      <c r="H16" s="15">
        <f t="shared" si="3"/>
        <v>94665465.870000005</v>
      </c>
    </row>
    <row r="17" spans="1:8" x14ac:dyDescent="0.2">
      <c r="A17" s="34"/>
      <c r="B17" s="38" t="s">
        <v>45</v>
      </c>
      <c r="C17" s="15">
        <v>1238773.8600000001</v>
      </c>
      <c r="D17" s="15">
        <v>80056.53</v>
      </c>
      <c r="E17" s="15">
        <f>C17+D17</f>
        <v>1318830.3900000001</v>
      </c>
      <c r="F17" s="15">
        <v>783147.37</v>
      </c>
      <c r="G17" s="15">
        <v>750952.02</v>
      </c>
      <c r="H17" s="15">
        <f t="shared" ref="H17:H23" si="4">E17-F17</f>
        <v>535683.02000000014</v>
      </c>
    </row>
    <row r="18" spans="1:8" x14ac:dyDescent="0.2">
      <c r="A18" s="34"/>
      <c r="B18" s="38" t="s">
        <v>28</v>
      </c>
      <c r="C18" s="15">
        <v>70853066.709999993</v>
      </c>
      <c r="D18" s="15">
        <v>99342961.719999999</v>
      </c>
      <c r="E18" s="15">
        <f t="shared" ref="E18:E23" si="5">C18+D18</f>
        <v>170196028.43000001</v>
      </c>
      <c r="F18" s="15">
        <v>80830567.689999998</v>
      </c>
      <c r="G18" s="15">
        <v>72582759.650000006</v>
      </c>
      <c r="H18" s="15">
        <f t="shared" si="4"/>
        <v>89365460.74000001</v>
      </c>
    </row>
    <row r="19" spans="1:8" x14ac:dyDescent="0.2">
      <c r="A19" s="34"/>
      <c r="B19" s="38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4"/>
      <c r="B20" s="38" t="s">
        <v>46</v>
      </c>
      <c r="C20" s="15">
        <v>9168207.5399999991</v>
      </c>
      <c r="D20" s="15">
        <v>1775115.91</v>
      </c>
      <c r="E20" s="15">
        <f t="shared" si="5"/>
        <v>10943323.449999999</v>
      </c>
      <c r="F20" s="15">
        <v>6777448.8700000001</v>
      </c>
      <c r="G20" s="15">
        <v>6036812.8700000001</v>
      </c>
      <c r="H20" s="15">
        <f t="shared" si="4"/>
        <v>4165874.5799999991</v>
      </c>
    </row>
    <row r="21" spans="1:8" x14ac:dyDescent="0.2">
      <c r="A21" s="34"/>
      <c r="B21" s="38" t="s">
        <v>47</v>
      </c>
      <c r="C21" s="15">
        <v>476795.35</v>
      </c>
      <c r="D21" s="15">
        <v>36300.47</v>
      </c>
      <c r="E21" s="15">
        <f t="shared" si="5"/>
        <v>513095.81999999995</v>
      </c>
      <c r="F21" s="15">
        <v>268433.52</v>
      </c>
      <c r="G21" s="15">
        <v>235566.23</v>
      </c>
      <c r="H21" s="15">
        <f t="shared" si="4"/>
        <v>244662.29999999993</v>
      </c>
    </row>
    <row r="22" spans="1:8" x14ac:dyDescent="0.2">
      <c r="A22" s="34"/>
      <c r="B22" s="38" t="s">
        <v>48</v>
      </c>
      <c r="C22" s="15">
        <v>591147.55000000005</v>
      </c>
      <c r="D22" s="15">
        <v>126709.68</v>
      </c>
      <c r="E22" s="15">
        <f t="shared" si="5"/>
        <v>717857.23</v>
      </c>
      <c r="F22" s="15">
        <v>364072</v>
      </c>
      <c r="G22" s="15">
        <v>346767.24</v>
      </c>
      <c r="H22" s="15">
        <f t="shared" si="4"/>
        <v>353785.23</v>
      </c>
    </row>
    <row r="23" spans="1:8" x14ac:dyDescent="0.2">
      <c r="A23" s="34"/>
      <c r="B23" s="38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36"/>
      <c r="B24" s="38"/>
      <c r="C24" s="15"/>
      <c r="D24" s="15"/>
      <c r="E24" s="15"/>
      <c r="F24" s="15"/>
      <c r="G24" s="15"/>
      <c r="H24" s="15"/>
    </row>
    <row r="25" spans="1:8" x14ac:dyDescent="0.2">
      <c r="A25" s="37" t="s">
        <v>49</v>
      </c>
      <c r="B25" s="39"/>
      <c r="C25" s="15">
        <f t="shared" ref="C25:H25" si="6">SUM(C26:C34)</f>
        <v>4277216.01</v>
      </c>
      <c r="D25" s="15">
        <f t="shared" si="6"/>
        <v>-56184.72</v>
      </c>
      <c r="E25" s="15">
        <f t="shared" si="6"/>
        <v>4221031.29</v>
      </c>
      <c r="F25" s="15">
        <f t="shared" si="6"/>
        <v>1901983.03</v>
      </c>
      <c r="G25" s="15">
        <f t="shared" si="6"/>
        <v>1337522.27</v>
      </c>
      <c r="H25" s="15">
        <f t="shared" si="6"/>
        <v>2319048.2599999998</v>
      </c>
    </row>
    <row r="26" spans="1:8" x14ac:dyDescent="0.2">
      <c r="A26" s="34"/>
      <c r="B26" s="38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4"/>
      <c r="B27" s="38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4"/>
      <c r="B28" s="38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4"/>
      <c r="B29" s="38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4"/>
      <c r="B30" s="38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4"/>
      <c r="B31" s="38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4"/>
      <c r="B32" s="38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4"/>
      <c r="B33" s="38" t="s">
        <v>51</v>
      </c>
      <c r="C33" s="15">
        <v>4277216.01</v>
      </c>
      <c r="D33" s="15">
        <v>-56184.72</v>
      </c>
      <c r="E33" s="15">
        <f t="shared" si="8"/>
        <v>4221031.29</v>
      </c>
      <c r="F33" s="15">
        <v>1901983.03</v>
      </c>
      <c r="G33" s="15">
        <v>1337522.27</v>
      </c>
      <c r="H33" s="15">
        <f t="shared" si="7"/>
        <v>2319048.2599999998</v>
      </c>
    </row>
    <row r="34" spans="1:8" x14ac:dyDescent="0.2">
      <c r="A34" s="34"/>
      <c r="B34" s="38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36"/>
      <c r="B35" s="38"/>
      <c r="C35" s="15"/>
      <c r="D35" s="15"/>
      <c r="E35" s="15"/>
      <c r="F35" s="15"/>
      <c r="G35" s="15"/>
      <c r="H35" s="15"/>
    </row>
    <row r="36" spans="1:8" x14ac:dyDescent="0.2">
      <c r="A36" s="37" t="s">
        <v>32</v>
      </c>
      <c r="B36" s="39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4"/>
      <c r="B37" s="38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4"/>
      <c r="B38" s="38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4"/>
      <c r="B39" s="38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4"/>
      <c r="B40" s="38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36"/>
      <c r="B41" s="38"/>
      <c r="C41" s="15"/>
      <c r="D41" s="15"/>
      <c r="E41" s="15"/>
      <c r="F41" s="15"/>
      <c r="G41" s="15"/>
      <c r="H41" s="15"/>
    </row>
    <row r="42" spans="1:8" x14ac:dyDescent="0.2">
      <c r="A42" s="42"/>
      <c r="B42" s="43" t="s">
        <v>53</v>
      </c>
      <c r="C42" s="22">
        <f t="shared" ref="C42:H42" si="12">SUM(C36+C25+C16+C6)</f>
        <v>193914776.40999997</v>
      </c>
      <c r="D42" s="22">
        <f t="shared" si="12"/>
        <v>130907229.91</v>
      </c>
      <c r="E42" s="22">
        <f t="shared" si="12"/>
        <v>324822006.31999993</v>
      </c>
      <c r="F42" s="22">
        <f t="shared" si="12"/>
        <v>170194708.59999999</v>
      </c>
      <c r="G42" s="22">
        <f t="shared" si="12"/>
        <v>147069344.51999998</v>
      </c>
      <c r="H42" s="22">
        <f t="shared" si="12"/>
        <v>154627297.72000003</v>
      </c>
    </row>
    <row r="43" spans="1:8" x14ac:dyDescent="0.2">
      <c r="A43" s="33"/>
      <c r="B43" s="33"/>
      <c r="C43" s="33"/>
      <c r="D43" s="33"/>
      <c r="E43" s="33"/>
      <c r="F43" s="33"/>
      <c r="G43" s="33"/>
      <c r="H43" s="33"/>
    </row>
    <row r="44" spans="1:8" x14ac:dyDescent="0.2">
      <c r="A44" s="33"/>
      <c r="B44" s="33"/>
      <c r="C44" s="33"/>
      <c r="D44" s="33"/>
      <c r="E44" s="33"/>
      <c r="F44" s="33"/>
      <c r="G44" s="33"/>
      <c r="H44" s="33"/>
    </row>
    <row r="45" spans="1:8" x14ac:dyDescent="0.2">
      <c r="A45" s="33"/>
      <c r="B45" s="33"/>
      <c r="C45" s="33"/>
      <c r="D45" s="33"/>
      <c r="E45" s="33"/>
      <c r="F45" s="33"/>
      <c r="G45" s="33"/>
      <c r="H45" s="33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KARY</cp:lastModifiedBy>
  <cp:lastPrinted>2018-03-08T21:21:25Z</cp:lastPrinted>
  <dcterms:created xsi:type="dcterms:W3CDTF">2014-02-10T03:37:14Z</dcterms:created>
  <dcterms:modified xsi:type="dcterms:W3CDTF">2018-10-25T14:12:05Z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