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8" i="6"/>
  <c r="H47" i="6"/>
  <c r="H42" i="6"/>
  <c r="H41" i="6"/>
  <c r="H40" i="6"/>
  <c r="H39" i="6"/>
  <c r="H36" i="6"/>
  <c r="H35" i="6"/>
  <c r="H34" i="6"/>
  <c r="H22" i="6"/>
  <c r="H21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H49" i="6" s="1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65" i="6"/>
  <c r="H65" i="6" s="1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<sst xmlns="http://schemas.openxmlformats.org/spreadsheetml/2006/main" count="219" uniqueCount="146">
  <si>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</si>
  <si>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</si>
  <si>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</si>
  <si>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</si>
  <si>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</si>
  <si>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</si>
  <si>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</si>
  <si>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</si>
  <si>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</si>
  <si>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</si>
  <si>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</si>
  <si>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</si>
  <si>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</si>
  <si>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</si>
  <si>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</si>
  <si>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</si>
  <si>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</si>
  <si>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</si>
  <si>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</si>
  <si>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</si>
  <si>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</si>
  <si>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</si>
  <si>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</si>
  <si>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</si>
  <si>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</si>
  <si>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</si>
  <si>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</si>
  <si>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</si>
  <si>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</si>
  <si>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</si>
  <si>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</si>
  <si>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</si>
  <si>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</si>
  <si>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</si>
  <si>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</si>
  <si>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</si>
  <si>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</si>
  <si>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</si>
  <si>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</si>
  <si>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</si>
  <si>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</si>
  <si>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</si>
  <si>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</si>
  <si>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</si>
  <si>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</si>
  <si>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</si>
  <si>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</si>
  <si>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</si>
  <si>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</si>
  <si>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</si>
  <si>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</si>
  <si>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</si>
  <si>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</si>
  <si>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</si>
  <si>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</si>
  <si>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</si>
  <si>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</si>
  <si>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</si>
  <si>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</si>
  <si>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</si>
  <si>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</si>
  <si>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</si>
  <si>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</si>
  <si>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</si>
  <si>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</si>
  <si>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</si>
  <si>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</si>
  <si>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</si>
  <si>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</si>
  <si>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</si>
  <si>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</si>
  <si>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</si>
  <si>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</si>
  <si>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</si>
  <si>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</si>
  <si>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</si>
  <si>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</si>
  <si>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</si>
  <si>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</si>
  <si>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</si>
  <si>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</si>
  <si>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</si>
  <si>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</si>
  <si>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</si>
  <si>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</si>
  <si>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</si>
  <si>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</si>
  <si>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</si>
  <si>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</si>
  <si>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</si>
  <si>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</si>
  <si>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</si>
  <si>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</si>
  <si>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</si>
  <si>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</si>
  <si>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</si>
  <si>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</si>
  <si>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</si>
  <si>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</si>
  <si>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</si>
  <si>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</si>
  <si>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</si>
  <si>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</si>
  <si>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</si>
  <si>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</si>
  <si>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</si>
  <si>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</si>
  <si>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</si>
  <si>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</si>
  <si>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</si>
  <si>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</si>
  <si>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</si>
  <si>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</si>
  <si>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</si>
  <si>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</si>
  <si>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</si>
  <si>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</si>
  <si>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</si>
  <si>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</si>
  <si>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</si>
  <si>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</si>
  <si>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</si>
  <si>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</si>
  <si>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</si>
  <si>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</si>
  <si>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</si>
  <si>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</si>
  <si>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</si>
  <si>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</si>
  <si>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</si>
  <si>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</si>
  <si>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</si>
  <si>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</si>
  <si>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</si>
  <si>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DIF MOROLEÓN</t>
  </si>
  <si>
    <t>SISTEMA INTEGRAL PARA EL DESARROLLO DE LA FAMILIA DEL MUNICIPIO DE MOROLEON, GTO.
ESTADO ANALÍTICO DEL EJERCICIO DEL PRESUPUESTO DE EGRESOS
Clasificación Funcional (Finalidad y Función)
Del 1 de Enero al AL 31 DE MARZO DEL 2019</t>
  </si>
  <si>
    <t>SISTEMA INTEGRAL PARA EL DESARROLLO DE LA FAMILIA DEL MUNICIPIO DE MOROLEON, GTO.
ESTADO ANALÍTICO DEL EJERCICIO DEL PRESUPUESTO DE EGRESOS
Clasificación Administrativa
Del 1 de Enero al AL 31 DE MARZO DEL 2019</t>
  </si>
  <si>
    <t>Gobierno (Federal/Estatal/Municipal) de SISTEMA INTEGRAL PARA EL DESARROLLO DE LA FAMILIA DEL MUNICIPIO DE MOROLEON, GTO.
Estado Analítico del Ejercicio del Presupuesto de Egresos
Clasificación Administrativa
Del 1 de Enero al AL 31 DE MARZO DEL 2019</t>
  </si>
  <si>
    <t>Sector Paraestatal del Gobierno (Federal/Estatal/Municipal) de SISTEMA INTEGRAL PARA EL DESARROLLO DE LA FAMILIA DEL MUNICIPIO DE MOROLEON, GTO.
Estado Analítico del Ejercicio del Presupuesto de Egresos
Clasificación Administrativa
Del 1 de Enero al AL 31 DE MARZO DEL 2019</t>
  </si>
  <si>
    <t>SISTEMA INTEGRAL PARA EL DESARROLLO DE LA FAMILIA DEL MUNICIPIO DE MOROLEON, GTO.
ESTADO ANALÍTICO DEL EJERCICIO DEL PRESUPUESTO DE EGRESOS
Clasificación Económica (por Tipo de Gasto)
Del 1 de Enero al AL 31 DE MARZO DEL 2019</t>
  </si>
  <si>
    <t>SISTEMA INTEGRAL PARA EL DESARROLLO DE LA FAMILIA DEL MUNICIPIO DE MOROLEON, GTO.
ESTADO ANALÍTICO DEL EJERCICIO DEL PRESUPUESTO DE EGRESOS
Clasificación por Objeto del Gasto (Capítulo y Concepto)
Del 1 de Enero al AL 31 DE MARZO DEL 2019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</si>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</sst>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workbookViewId="0">
      <selection activeCell="B95" sqref="B9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7073238.6500000004</v>
      </c>
      <c r="D5" s="14">
        <f>SUM(D6:D12)</f>
        <v>5900</v>
      </c>
      <c r="E5" s="14">
        <f>C5+D5</f>
        <v>7079138.6500000004</v>
      </c>
      <c r="F5" s="14">
        <f>SUM(F6:F12)</f>
        <v>1552987.3900000001</v>
      </c>
      <c r="G5" s="14">
        <f>SUM(G6:G12)</f>
        <v>1552987.3900000001</v>
      </c>
      <c r="H5" s="14">
        <f>E5-F5</f>
        <v>5526151.2599999998</v>
      </c>
    </row>
    <row r="6" spans="1:8" x14ac:dyDescent="0.2">
      <c r="A6" s="49">
        <v>1100</v>
      </c>
      <c r="B6" s="11" t="s">
        <v>76</v>
      </c>
      <c r="C6" s="15">
        <v>3963418.7</v>
      </c>
      <c r="D6" s="15">
        <v>0</v>
      </c>
      <c r="E6" s="15">
        <f t="shared" ref="E6:E69" si="0">C6+D6</f>
        <v>3963418.7</v>
      </c>
      <c r="F6" s="15">
        <v>965122.71</v>
      </c>
      <c r="G6" s="15">
        <v>965122.71</v>
      </c>
      <c r="H6" s="15">
        <f t="shared" ref="H6:H69" si="1">E6-F6</f>
        <v>2998295.99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777269.92</v>
      </c>
      <c r="D8" s="15">
        <v>5900</v>
      </c>
      <c r="E8" s="15">
        <f t="shared" si="0"/>
        <v>783169.92</v>
      </c>
      <c r="F8" s="15">
        <v>1326.53</v>
      </c>
      <c r="G8" s="15">
        <v>1326.53</v>
      </c>
      <c r="H8" s="15">
        <f t="shared" si="1"/>
        <v>781843.39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2332550.0299999998</v>
      </c>
      <c r="D10" s="15">
        <v>0</v>
      </c>
      <c r="E10" s="15">
        <f t="shared" si="0"/>
        <v>2332550.0299999998</v>
      </c>
      <c r="F10" s="15">
        <v>586538.15</v>
      </c>
      <c r="G10" s="15">
        <v>586538.15</v>
      </c>
      <c r="H10" s="15">
        <f t="shared" si="1"/>
        <v>1746011.88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1110921.7</v>
      </c>
      <c r="D13" s="15">
        <f>SUM(D14:D22)</f>
        <v>140000</v>
      </c>
      <c r="E13" s="15">
        <f t="shared" si="0"/>
        <v>1250921.7</v>
      </c>
      <c r="F13" s="15">
        <f>SUM(F14:F22)</f>
        <v>169774.13999999998</v>
      </c>
      <c r="G13" s="15">
        <f>SUM(G14:G22)</f>
        <v>169774.13999999998</v>
      </c>
      <c r="H13" s="15">
        <f t="shared" si="1"/>
        <v>1081147.56</v>
      </c>
    </row>
    <row r="14" spans="1:8" x14ac:dyDescent="0.2">
      <c r="A14" s="49">
        <v>2100</v>
      </c>
      <c r="B14" s="11" t="s">
        <v>81</v>
      </c>
      <c r="C14" s="15">
        <v>151800</v>
      </c>
      <c r="D14" s="15">
        <v>0</v>
      </c>
      <c r="E14" s="15">
        <f t="shared" si="0"/>
        <v>151800</v>
      </c>
      <c r="F14" s="15">
        <v>38779.01</v>
      </c>
      <c r="G14" s="15">
        <v>38779.01</v>
      </c>
      <c r="H14" s="15">
        <f t="shared" si="1"/>
        <v>113020.98999999999</v>
      </c>
    </row>
    <row r="15" spans="1:8" x14ac:dyDescent="0.2">
      <c r="A15" s="49">
        <v>2200</v>
      </c>
      <c r="B15" s="11" t="s">
        <v>82</v>
      </c>
      <c r="C15" s="15">
        <v>636758.65</v>
      </c>
      <c r="D15" s="15">
        <v>0</v>
      </c>
      <c r="E15" s="15">
        <f t="shared" si="0"/>
        <v>636758.65</v>
      </c>
      <c r="F15" s="15">
        <v>75511.649999999994</v>
      </c>
      <c r="G15" s="15">
        <v>75511.649999999994</v>
      </c>
      <c r="H15" s="15">
        <f t="shared" si="1"/>
        <v>561247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26500</v>
      </c>
      <c r="D17" s="15">
        <v>0</v>
      </c>
      <c r="E17" s="15">
        <f t="shared" si="0"/>
        <v>26500</v>
      </c>
      <c r="F17" s="15">
        <v>0</v>
      </c>
      <c r="G17" s="15">
        <v>0</v>
      </c>
      <c r="H17" s="15">
        <f t="shared" si="1"/>
        <v>26500</v>
      </c>
    </row>
    <row r="18" spans="1:8" x14ac:dyDescent="0.2">
      <c r="A18" s="49">
        <v>2500</v>
      </c>
      <c r="B18" s="11" t="s">
        <v>85</v>
      </c>
      <c r="C18" s="15">
        <v>22500</v>
      </c>
      <c r="D18" s="15">
        <v>0</v>
      </c>
      <c r="E18" s="15">
        <f t="shared" si="0"/>
        <v>22500</v>
      </c>
      <c r="F18" s="15">
        <v>5163.01</v>
      </c>
      <c r="G18" s="15">
        <v>5163.01</v>
      </c>
      <c r="H18" s="15">
        <f t="shared" si="1"/>
        <v>17336.989999999998</v>
      </c>
    </row>
    <row r="19" spans="1:8" x14ac:dyDescent="0.2">
      <c r="A19" s="49">
        <v>2600</v>
      </c>
      <c r="B19" s="11" t="s">
        <v>86</v>
      </c>
      <c r="C19" s="15">
        <v>232263.05</v>
      </c>
      <c r="D19" s="15">
        <v>20000</v>
      </c>
      <c r="E19" s="15">
        <f t="shared" si="0"/>
        <v>252263.05</v>
      </c>
      <c r="F19" s="15">
        <v>48128.07</v>
      </c>
      <c r="G19" s="15">
        <v>48128.07</v>
      </c>
      <c r="H19" s="15">
        <f t="shared" si="1"/>
        <v>204134.97999999998</v>
      </c>
    </row>
    <row r="20" spans="1:8" x14ac:dyDescent="0.2">
      <c r="A20" s="49">
        <v>2700</v>
      </c>
      <c r="B20" s="11" t="s">
        <v>87</v>
      </c>
      <c r="C20" s="15">
        <v>6000</v>
      </c>
      <c r="D20" s="15">
        <v>120000</v>
      </c>
      <c r="E20" s="15">
        <f t="shared" si="0"/>
        <v>126000</v>
      </c>
      <c r="F20" s="15">
        <v>0</v>
      </c>
      <c r="G20" s="15">
        <v>0</v>
      </c>
      <c r="H20" s="15">
        <f t="shared" si="1"/>
        <v>126000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35100</v>
      </c>
      <c r="D22" s="15">
        <v>0</v>
      </c>
      <c r="E22" s="15">
        <f t="shared" si="0"/>
        <v>35100</v>
      </c>
      <c r="F22" s="15">
        <v>2192.4</v>
      </c>
      <c r="G22" s="15">
        <v>2192.4</v>
      </c>
      <c r="H22" s="15">
        <f t="shared" si="1"/>
        <v>32907.599999999999</v>
      </c>
    </row>
    <row r="23" spans="1:8" x14ac:dyDescent="0.2">
      <c r="A23" s="48" t="s">
        <v>69</v>
      </c>
      <c r="B23" s="7"/>
      <c r="C23" s="15">
        <f>SUM(C24:C32)</f>
        <v>939479.92</v>
      </c>
      <c r="D23" s="15">
        <f>SUM(D24:D32)</f>
        <v>217967.74</v>
      </c>
      <c r="E23" s="15">
        <f t="shared" si="0"/>
        <v>1157447.6600000001</v>
      </c>
      <c r="F23" s="15">
        <f>SUM(F24:F32)</f>
        <v>80608.84</v>
      </c>
      <c r="G23" s="15">
        <f>SUM(G24:G32)</f>
        <v>80608.84</v>
      </c>
      <c r="H23" s="15">
        <f t="shared" si="1"/>
        <v>1076838.82</v>
      </c>
    </row>
    <row r="24" spans="1:8" x14ac:dyDescent="0.2">
      <c r="A24" s="49">
        <v>3100</v>
      </c>
      <c r="B24" s="11" t="s">
        <v>90</v>
      </c>
      <c r="C24" s="15">
        <v>187900</v>
      </c>
      <c r="D24" s="15">
        <v>0</v>
      </c>
      <c r="E24" s="15">
        <f t="shared" si="0"/>
        <v>187900</v>
      </c>
      <c r="F24" s="15">
        <v>25357</v>
      </c>
      <c r="G24" s="15">
        <v>25357</v>
      </c>
      <c r="H24" s="15">
        <f t="shared" si="1"/>
        <v>162543</v>
      </c>
    </row>
    <row r="25" spans="1:8" x14ac:dyDescent="0.2">
      <c r="A25" s="49">
        <v>3200</v>
      </c>
      <c r="B25" s="11" t="s">
        <v>91</v>
      </c>
      <c r="C25" s="15">
        <v>37500</v>
      </c>
      <c r="D25" s="15">
        <v>0</v>
      </c>
      <c r="E25" s="15">
        <f t="shared" si="0"/>
        <v>37500</v>
      </c>
      <c r="F25" s="15">
        <v>0</v>
      </c>
      <c r="G25" s="15">
        <v>0</v>
      </c>
      <c r="H25" s="15">
        <f t="shared" si="1"/>
        <v>37500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25000</v>
      </c>
      <c r="E26" s="15">
        <f t="shared" si="0"/>
        <v>25000</v>
      </c>
      <c r="F26" s="15">
        <v>0</v>
      </c>
      <c r="G26" s="15">
        <v>0</v>
      </c>
      <c r="H26" s="15">
        <f t="shared" si="1"/>
        <v>25000</v>
      </c>
    </row>
    <row r="27" spans="1:8" x14ac:dyDescent="0.2">
      <c r="A27" s="49">
        <v>3400</v>
      </c>
      <c r="B27" s="11" t="s">
        <v>93</v>
      </c>
      <c r="C27" s="15">
        <v>112500</v>
      </c>
      <c r="D27" s="15">
        <v>0</v>
      </c>
      <c r="E27" s="15">
        <f t="shared" si="0"/>
        <v>112500</v>
      </c>
      <c r="F27" s="15">
        <v>6957.21</v>
      </c>
      <c r="G27" s="15">
        <v>6957.21</v>
      </c>
      <c r="H27" s="15">
        <f t="shared" si="1"/>
        <v>105542.79</v>
      </c>
    </row>
    <row r="28" spans="1:8" x14ac:dyDescent="0.2">
      <c r="A28" s="49">
        <v>3500</v>
      </c>
      <c r="B28" s="11" t="s">
        <v>94</v>
      </c>
      <c r="C28" s="15">
        <v>110600</v>
      </c>
      <c r="D28" s="15">
        <v>192967.74</v>
      </c>
      <c r="E28" s="15">
        <f t="shared" si="0"/>
        <v>303567.74</v>
      </c>
      <c r="F28" s="15">
        <v>13742.6</v>
      </c>
      <c r="G28" s="15">
        <v>13742.6</v>
      </c>
      <c r="H28" s="15">
        <f t="shared" si="1"/>
        <v>289825.14</v>
      </c>
    </row>
    <row r="29" spans="1:8" x14ac:dyDescent="0.2">
      <c r="A29" s="49">
        <v>3600</v>
      </c>
      <c r="B29" s="11" t="s">
        <v>95</v>
      </c>
      <c r="C29" s="15">
        <v>42700</v>
      </c>
      <c r="D29" s="15">
        <v>0</v>
      </c>
      <c r="E29" s="15">
        <f t="shared" si="0"/>
        <v>42700</v>
      </c>
      <c r="F29" s="15">
        <v>2610</v>
      </c>
      <c r="G29" s="15">
        <v>2610</v>
      </c>
      <c r="H29" s="15">
        <f t="shared" si="1"/>
        <v>40090</v>
      </c>
    </row>
    <row r="30" spans="1:8" x14ac:dyDescent="0.2">
      <c r="A30" s="49">
        <v>3700</v>
      </c>
      <c r="B30" s="11" t="s">
        <v>96</v>
      </c>
      <c r="C30" s="15">
        <v>32000</v>
      </c>
      <c r="D30" s="15">
        <v>0</v>
      </c>
      <c r="E30" s="15">
        <f t="shared" si="0"/>
        <v>32000</v>
      </c>
      <c r="F30" s="15">
        <v>3776.21</v>
      </c>
      <c r="G30" s="15">
        <v>3776.21</v>
      </c>
      <c r="H30" s="15">
        <f t="shared" si="1"/>
        <v>28223.79</v>
      </c>
    </row>
    <row r="31" spans="1:8" x14ac:dyDescent="0.2">
      <c r="A31" s="49">
        <v>3800</v>
      </c>
      <c r="B31" s="11" t="s">
        <v>97</v>
      </c>
      <c r="C31" s="15">
        <v>283500</v>
      </c>
      <c r="D31" s="15">
        <v>0</v>
      </c>
      <c r="E31" s="15">
        <f t="shared" si="0"/>
        <v>283500</v>
      </c>
      <c r="F31" s="15">
        <v>9234.82</v>
      </c>
      <c r="G31" s="15">
        <v>9234.82</v>
      </c>
      <c r="H31" s="15">
        <f t="shared" si="1"/>
        <v>274265.18</v>
      </c>
    </row>
    <row r="32" spans="1:8" x14ac:dyDescent="0.2">
      <c r="A32" s="49">
        <v>3900</v>
      </c>
      <c r="B32" s="11" t="s">
        <v>19</v>
      </c>
      <c r="C32" s="15">
        <v>132779.92000000001</v>
      </c>
      <c r="D32" s="15">
        <v>0</v>
      </c>
      <c r="E32" s="15">
        <f t="shared" si="0"/>
        <v>132779.92000000001</v>
      </c>
      <c r="F32" s="15">
        <v>18931</v>
      </c>
      <c r="G32" s="15">
        <v>18931</v>
      </c>
      <c r="H32" s="15">
        <f t="shared" si="1"/>
        <v>113848.92000000001</v>
      </c>
    </row>
    <row r="33" spans="1:8" x14ac:dyDescent="0.2">
      <c r="A33" s="48" t="s">
        <v>70</v>
      </c>
      <c r="B33" s="7"/>
      <c r="C33" s="15">
        <f>SUM(C34:C42)</f>
        <v>211498.22</v>
      </c>
      <c r="D33" s="15">
        <f>SUM(D34:D42)</f>
        <v>53400</v>
      </c>
      <c r="E33" s="15">
        <f t="shared" si="0"/>
        <v>264898.21999999997</v>
      </c>
      <c r="F33" s="15">
        <f>SUM(F34:F42)</f>
        <v>41231.75</v>
      </c>
      <c r="G33" s="15">
        <f>SUM(G34:G42)</f>
        <v>41231.75</v>
      </c>
      <c r="H33" s="15">
        <f t="shared" si="1"/>
        <v>223666.46999999997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131300</v>
      </c>
      <c r="D37" s="15">
        <v>0</v>
      </c>
      <c r="E37" s="15">
        <f t="shared" si="0"/>
        <v>131300</v>
      </c>
      <c r="F37" s="15">
        <v>11509.5</v>
      </c>
      <c r="G37" s="15">
        <v>11509.5</v>
      </c>
      <c r="H37" s="15">
        <f t="shared" si="1"/>
        <v>119790.5</v>
      </c>
    </row>
    <row r="38" spans="1:8" x14ac:dyDescent="0.2">
      <c r="A38" s="49">
        <v>4500</v>
      </c>
      <c r="B38" s="11" t="s">
        <v>41</v>
      </c>
      <c r="C38" s="15">
        <v>80198.22</v>
      </c>
      <c r="D38" s="15">
        <v>53400</v>
      </c>
      <c r="E38" s="15">
        <f t="shared" si="0"/>
        <v>133598.22</v>
      </c>
      <c r="F38" s="15">
        <v>29722.25</v>
      </c>
      <c r="G38" s="15">
        <v>29722.25</v>
      </c>
      <c r="H38" s="15">
        <f t="shared" si="1"/>
        <v>103875.97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51000</v>
      </c>
      <c r="D43" s="15">
        <f>SUM(D44:D52)</f>
        <v>12000</v>
      </c>
      <c r="E43" s="15">
        <f t="shared" si="0"/>
        <v>63000</v>
      </c>
      <c r="F43" s="15">
        <f>SUM(F44:F52)</f>
        <v>0</v>
      </c>
      <c r="G43" s="15">
        <f>SUM(G44:G52)</f>
        <v>0</v>
      </c>
      <c r="H43" s="15">
        <f t="shared" si="1"/>
        <v>63000</v>
      </c>
    </row>
    <row r="44" spans="1:8" x14ac:dyDescent="0.2">
      <c r="A44" s="49">
        <v>5100</v>
      </c>
      <c r="B44" s="11" t="s">
        <v>105</v>
      </c>
      <c r="C44" s="15">
        <v>21000</v>
      </c>
      <c r="D44" s="15">
        <v>0</v>
      </c>
      <c r="E44" s="15">
        <f t="shared" si="0"/>
        <v>21000</v>
      </c>
      <c r="F44" s="15">
        <v>0</v>
      </c>
      <c r="G44" s="15">
        <v>0</v>
      </c>
      <c r="H44" s="15">
        <f t="shared" si="1"/>
        <v>21000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0</v>
      </c>
      <c r="G45" s="15">
        <v>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23500</v>
      </c>
      <c r="D46" s="15">
        <v>0</v>
      </c>
      <c r="E46" s="15">
        <f t="shared" si="0"/>
        <v>23500</v>
      </c>
      <c r="F46" s="15">
        <v>0</v>
      </c>
      <c r="G46" s="15">
        <v>0</v>
      </c>
      <c r="H46" s="15">
        <f t="shared" si="1"/>
        <v>23500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2500</v>
      </c>
      <c r="D49" s="15">
        <v>12000</v>
      </c>
      <c r="E49" s="15">
        <f t="shared" si="0"/>
        <v>14500</v>
      </c>
      <c r="F49" s="15">
        <v>0</v>
      </c>
      <c r="G49" s="15">
        <v>0</v>
      </c>
      <c r="H49" s="15">
        <f t="shared" si="1"/>
        <v>14500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750501.88</v>
      </c>
      <c r="D65" s="15">
        <f>SUM(D66:D68)</f>
        <v>0</v>
      </c>
      <c r="E65" s="15">
        <f t="shared" si="0"/>
        <v>750501.88</v>
      </c>
      <c r="F65" s="15">
        <f>SUM(F66:F68)</f>
        <v>32034.5</v>
      </c>
      <c r="G65" s="15">
        <f>SUM(G66:G68)</f>
        <v>32034.5</v>
      </c>
      <c r="H65" s="15">
        <f t="shared" si="1"/>
        <v>718467.38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750501.88</v>
      </c>
      <c r="D68" s="15">
        <v>0</v>
      </c>
      <c r="E68" s="15">
        <f t="shared" si="0"/>
        <v>750501.88</v>
      </c>
      <c r="F68" s="15">
        <v>32034.5</v>
      </c>
      <c r="G68" s="15">
        <v>32034.5</v>
      </c>
      <c r="H68" s="15">
        <f t="shared" si="1"/>
        <v>718467.38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10136640.370000003</v>
      </c>
      <c r="D77" s="17">
        <f t="shared" si="4"/>
        <v>429267.74</v>
      </c>
      <c r="E77" s="17">
        <f t="shared" si="4"/>
        <v>10565908.110000003</v>
      </c>
      <c r="F77" s="17">
        <f t="shared" si="4"/>
        <v>1876636.62</v>
      </c>
      <c r="G77" s="17">
        <f t="shared" si="4"/>
        <v>1876636.62</v>
      </c>
      <c r="H77" s="17">
        <f t="shared" si="4"/>
        <v>8689271.4900000002</v>
      </c>
    </row>
    <row r="78" spans="1:8" x14ac:dyDescent="0.2">
      <c r="B78" s="66" t="s">
        <v>141</v>
      </c>
      <c r="C78" s="66"/>
      <c r="D78" s="66"/>
      <c r="E78" s="66"/>
      <c r="F78" s="66"/>
      <c r="G78" s="66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53" t="s">
        <v>143</v>
      </c>
      <c r="G86" s="53"/>
      <c r="H86" s="53"/>
    </row>
    <row r="87" spans="2:8" x14ac:dyDescent="0.2">
      <c r="B87" s="52" t="s">
        <v>144</v>
      </c>
      <c r="F87" s="54" t="s">
        <v>145</v>
      </c>
      <c r="G87" s="54"/>
      <c r="H87" s="54"/>
    </row>
  </sheetData>
  <sheetProtection formatCells="0" formatColumns="0" formatRows="0" autoFilter="0"/>
  <mergeCells count="7">
    <mergeCell ref="F86:H86"/>
    <mergeCell ref="F87:H87"/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activeCell="C21" sqref="C2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9254940.2699999996</v>
      </c>
      <c r="D6" s="50">
        <v>363867.74</v>
      </c>
      <c r="E6" s="50">
        <f>C6+D6</f>
        <v>9618808.0099999998</v>
      </c>
      <c r="F6" s="50">
        <v>1814879.87</v>
      </c>
      <c r="G6" s="50">
        <v>1814879.87</v>
      </c>
      <c r="H6" s="50">
        <f>E6-F6</f>
        <v>7803928.1399999997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801501.88</v>
      </c>
      <c r="D8" s="50">
        <v>12000</v>
      </c>
      <c r="E8" s="50">
        <f>C8+D8</f>
        <v>813501.88</v>
      </c>
      <c r="F8" s="50">
        <v>32034.5</v>
      </c>
      <c r="G8" s="50">
        <v>32034.5</v>
      </c>
      <c r="H8" s="50">
        <f>E8-F8</f>
        <v>781467.38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80198.22</v>
      </c>
      <c r="D12" s="50">
        <v>53400</v>
      </c>
      <c r="E12" s="50">
        <f>C12+D12</f>
        <v>133598.22</v>
      </c>
      <c r="F12" s="50">
        <v>29722.25</v>
      </c>
      <c r="G12" s="50">
        <v>29722.25</v>
      </c>
      <c r="H12" s="50">
        <f>E12-F12</f>
        <v>103875.97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10136640.370000001</v>
      </c>
      <c r="D16" s="17">
        <f>SUM(D6+D8+D10+D12+D14)</f>
        <v>429267.74</v>
      </c>
      <c r="E16" s="17">
        <f>SUM(E6+E8+E10+E12+E14)</f>
        <v>10565908.110000001</v>
      </c>
      <c r="F16" s="17">
        <f t="shared" ref="F16:H16" si="0">SUM(F6+F8+F10+F12+F14)</f>
        <v>1876636.62</v>
      </c>
      <c r="G16" s="17">
        <f t="shared" si="0"/>
        <v>1876636.62</v>
      </c>
      <c r="H16" s="17">
        <f t="shared" si="0"/>
        <v>8689271.4900000002</v>
      </c>
    </row>
    <row r="17" spans="2:8" x14ac:dyDescent="0.2">
      <c r="B17" s="66" t="s">
        <v>141</v>
      </c>
      <c r="C17" s="66"/>
      <c r="D17" s="66"/>
      <c r="E17" s="66"/>
      <c r="F17" s="66"/>
      <c r="G17" s="66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53" t="s">
        <v>143</v>
      </c>
      <c r="G26" s="53"/>
      <c r="H26" s="53"/>
    </row>
    <row r="27" spans="2:8" x14ac:dyDescent="0.2">
      <c r="B27" s="52" t="s">
        <v>144</v>
      </c>
      <c r="F27" s="54" t="s">
        <v>145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abSelected="1" workbookViewId="0">
      <selection activeCell="K10" sqref="K1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136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10136640.369999999</v>
      </c>
      <c r="D7" s="15">
        <v>429267.74</v>
      </c>
      <c r="E7" s="15">
        <f>C7+D7</f>
        <v>10565908.109999999</v>
      </c>
      <c r="F7" s="15">
        <v>1876636.62</v>
      </c>
      <c r="G7" s="15">
        <v>1876636.62</v>
      </c>
      <c r="H7" s="15">
        <f>E7-F7</f>
        <v>8689271.4899999984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10136640.369999999</v>
      </c>
      <c r="D16" s="23">
        <f t="shared" si="2"/>
        <v>429267.74</v>
      </c>
      <c r="E16" s="23">
        <f t="shared" si="2"/>
        <v>10565908.109999999</v>
      </c>
      <c r="F16" s="23">
        <f t="shared" si="2"/>
        <v>1876636.62</v>
      </c>
      <c r="G16" s="23">
        <f t="shared" si="2"/>
        <v>1876636.62</v>
      </c>
      <c r="H16" s="23">
        <f t="shared" si="2"/>
        <v>8689271.4899999984</v>
      </c>
    </row>
    <row r="19" spans="1:8" ht="45" customHeight="1" x14ac:dyDescent="0.2">
      <c r="A19" s="55" t="s">
        <v>137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138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6" t="s">
        <v>141</v>
      </c>
      <c r="C53" s="66"/>
      <c r="D53" s="66"/>
      <c r="E53" s="66"/>
      <c r="F53" s="66"/>
      <c r="G53" s="66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53" t="s">
        <v>143</v>
      </c>
      <c r="G64" s="53"/>
      <c r="H64" s="53"/>
    </row>
    <row r="65" spans="2:8" x14ac:dyDescent="0.2">
      <c r="B65" s="52" t="s">
        <v>144</v>
      </c>
      <c r="F65" s="54" t="s">
        <v>145</v>
      </c>
      <c r="G65" s="54"/>
      <c r="H65" s="54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B53:G53"/>
    <mergeCell ref="F64:H64"/>
    <mergeCell ref="F65:H6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opLeftCell="A28" workbookViewId="0">
      <selection activeCell="B61" sqref="B6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10136640.369999999</v>
      </c>
      <c r="D16" s="15">
        <f t="shared" si="3"/>
        <v>429267.74</v>
      </c>
      <c r="E16" s="15">
        <f t="shared" si="3"/>
        <v>10565908.109999999</v>
      </c>
      <c r="F16" s="15">
        <f t="shared" si="3"/>
        <v>1876636.62</v>
      </c>
      <c r="G16" s="15">
        <f t="shared" si="3"/>
        <v>1876636.62</v>
      </c>
      <c r="H16" s="15">
        <f t="shared" si="3"/>
        <v>8689271.4899999984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10136640.369999999</v>
      </c>
      <c r="D22" s="15">
        <v>429267.74</v>
      </c>
      <c r="E22" s="15">
        <f t="shared" si="5"/>
        <v>10565908.109999999</v>
      </c>
      <c r="F22" s="15">
        <v>1876636.62</v>
      </c>
      <c r="G22" s="15">
        <v>1876636.62</v>
      </c>
      <c r="H22" s="15">
        <f t="shared" si="4"/>
        <v>8689271.4899999984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10136640.369999999</v>
      </c>
      <c r="D42" s="23">
        <f t="shared" si="12"/>
        <v>429267.74</v>
      </c>
      <c r="E42" s="23">
        <f t="shared" si="12"/>
        <v>10565908.109999999</v>
      </c>
      <c r="F42" s="23">
        <f t="shared" si="12"/>
        <v>1876636.62</v>
      </c>
      <c r="G42" s="23">
        <f t="shared" si="12"/>
        <v>1876636.62</v>
      </c>
      <c r="H42" s="23">
        <f t="shared" si="12"/>
        <v>8689271.4899999984</v>
      </c>
    </row>
    <row r="43" spans="1:8" x14ac:dyDescent="0.2">
      <c r="A43" s="37"/>
      <c r="B43" s="66" t="s">
        <v>141</v>
      </c>
      <c r="C43" s="66"/>
      <c r="D43" s="66"/>
      <c r="E43" s="66"/>
      <c r="F43" s="66"/>
      <c r="G43" s="66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53" t="s">
        <v>143</v>
      </c>
      <c r="G53" s="53"/>
      <c r="H53" s="53"/>
    </row>
    <row r="54" spans="2:8" x14ac:dyDescent="0.2">
      <c r="B54" s="52" t="s">
        <v>144</v>
      </c>
      <c r="C54" s="1"/>
      <c r="D54" s="1"/>
      <c r="E54" s="1"/>
      <c r="F54" s="54" t="s">
        <v>145</v>
      </c>
      <c r="G54" s="54"/>
      <c r="H54" s="54"/>
    </row>
    <row r="55" spans="2:8" x14ac:dyDescent="0.2">
      <c r="B55" s="1"/>
      <c r="C55" s="1"/>
      <c r="D55" s="1"/>
      <c r="E55" s="1"/>
      <c r="F55" s="1"/>
      <c r="G55" s="1"/>
      <c r="H55" s="1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2018-03-08T21:21:25Z</cp:lastPrinted>
  <dcterms:created xsi:type="dcterms:W3CDTF">2014-02-10T03:37:14Z</dcterms:created>
  <dcterms:modified xsi:type="dcterms:W3CDTF">2019-04-26T16:24:08Z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