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8" i="6"/>
  <c r="H47" i="6"/>
  <c r="H42" i="6"/>
  <c r="H41" i="6"/>
  <c r="H40" i="6"/>
  <c r="H39" i="6"/>
  <c r="H36" i="6"/>
  <c r="H35" i="6"/>
  <c r="H34" i="6"/>
  <c r="H26" i="6"/>
  <c r="H21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H49" i="6" s="1"/>
  <c r="E48" i="6"/>
  <c r="E47" i="6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E65" i="6"/>
  <c r="H65" i="6" s="1"/>
  <c r="E43" i="6"/>
  <c r="H43" i="6" s="1"/>
  <c r="E33" i="6"/>
  <c r="H33" i="6" s="1"/>
  <c r="E23" i="6"/>
  <c r="H23" i="6" s="1"/>
  <c r="G77" i="6"/>
  <c r="E13" i="6"/>
  <c r="H13" i="6" s="1"/>
  <c r="D77" i="6"/>
  <c r="F77" i="6"/>
  <c r="C77" i="6"/>
  <c r="E5" i="6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<sst xmlns="http://schemas.openxmlformats.org/spreadsheetml/2006/main" count="219" uniqueCount="146">
  <si>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</si>
  <si>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</si>
  <si>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</si>
  <si>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</si>
  <si>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</si>
  <si>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</si>
  <si>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</si>
  <si>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</si>
  <si>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</si>
  <si>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</si>
  <si>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</si>
  <si>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</si>
  <si>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</si>
  <si>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</si>
  <si>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</si>
  <si>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</si>
  <si>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</si>
  <si>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</si>
  <si>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</si>
  <si>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</si>
  <si>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</si>
  <si>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</si>
  <si>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</si>
  <si>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</si>
  <si>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</si>
  <si>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</si>
  <si>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</si>
  <si>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</si>
  <si>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</si>
  <si>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</si>
  <si>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</si>
  <si>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</si>
  <si>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</si>
  <si>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</si>
  <si>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</si>
  <si>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</si>
  <si>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</si>
  <si>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</si>
  <si>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</si>
  <si>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</si>
  <si>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</si>
  <si>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</si>
  <si>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</si>
  <si>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</si>
  <si>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</si>
  <si>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</si>
  <si>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</si>
  <si>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</si>
  <si>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</si>
  <si>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</si>
  <si>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</si>
  <si>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</si>
  <si>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</si>
  <si>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</si>
  <si>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</si>
  <si>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</si>
  <si>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</si>
  <si>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</si>
  <si>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</si>
  <si>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</si>
  <si>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</si>
  <si>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</si>
  <si>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</si>
  <si>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</si>
  <si>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</si>
  <si>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</si>
  <si>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</si>
  <si>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</si>
  <si>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</si>
  <si>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</si>
  <si>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</si>
  <si>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</si>
  <si>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</si>
  <si>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</si>
  <si>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</si>
  <si>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</si>
  <si>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</si>
  <si>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</si>
  <si>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</si>
  <si>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</si>
  <si>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</si>
  <si>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</si>
  <si>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</si>
  <si>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</si>
  <si>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</si>
  <si>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</si>
  <si>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</si>
  <si>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</si>
  <si>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</si>
  <si>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</si>
  <si>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</si>
  <si>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</si>
  <si>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</si>
  <si>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</si>
  <si>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</si>
  <si>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</si>
  <si>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</si>
  <si>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</si>
  <si>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</si>
  <si>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</si>
  <si>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</si>
  <si>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</si>
  <si>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</si>
  <si>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</si>
  <si>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</si>
  <si>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</si>
  <si>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</si>
  <si>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</si>
  <si>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</si>
  <si>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</si>
  <si>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</si>
  <si>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</si>
  <si>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</si>
  <si>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</si>
  <si>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</si>
  <si>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</si>
  <si>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</si>
  <si>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</si>
  <si>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</si>
  <si>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</si>
  <si>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</si>
  <si>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</si>
  <si>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</si>
  <si>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</si>
  <si>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</si>
  <si>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</si>
  <si>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</si>
  <si>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</si>
  <si>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</si>
  <si>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</si>
  <si>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</si>
  <si>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</si>
  <si>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</si>
  <si>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</si>
  <si>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de Enero al AL 31 DE DICIEMBRE DEL 2019</t>
  </si>
  <si>
    <t>SISTEMA INTEGRAL PARA EL DESARROLLO DE LA FAMILIA DEL MUNICIPIO DE MOROLEON, GTO.
ESTADO ANALÍTICO DEL EJERCICIO DEL PRESUPUESTO DE EGRESOS
Clasificación Económica (por Tipo de Gasto)
Del 1 de Enero al AL 31 DE DICIEMBRE DEL 2019</t>
  </si>
  <si>
    <t>DIF MOROLEÓN</t>
  </si>
  <si>
    <t>SISTEMA INTEGRAL PARA EL DESARROLLO DE LA FAMILIA DEL MUNICIPIO DE MOROLEON, GTO.
ESTADO ANALÍTICO DEL EJERCICIO DEL PRESUPUESTO DE EGRESOS
Clasificación Administrativa
Del 1 de Enero al AL 31 DE DICIEMBRE DEL 2019</t>
  </si>
  <si>
    <t>Gobierno (Federal/Estatal/Municipal) de SISTEMA INTEGRAL PARA EL DESARROLLO DE LA FAMILIA DEL MUNICIPIO DE MOROLEON, GTO.
Estado Analítico del Ejercicio del Presupuesto de Egresos
Clasificación Administrativa
Del 1 de Enero al AL 31 DE DICIEMBRE DEL 2019</t>
  </si>
  <si>
    <t>Sector Paraestatal del Gobierno (Federal/Estatal/Municipal) de SISTEMA INTEGRAL PARA EL DESARROLLO DE LA FAMILIA DEL MUNICIPIO DE MOROLEON, GTO.
Estado Analítico del Ejercicio del Presupuesto de Egresos
Clasificación Administrativa
Del 1 de Enero al AL 31 DE DICIEMBRE DEL 2019</t>
  </si>
  <si>
    <t>SISTEMA INTEGRAL PARA EL DESARROLLO DE LA FAMILIA DEL MUNICIPIO DE MOROLEON, GTO.
ESTADO ANALÍTICO DEL EJERCICIO DEL PRESUPUESTO DE EGRESOS
Clasificación Funcional (Finalidad y Función)
Del 1 de Enero al AL 31 DE DICIEMBRE DEL 2019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</si>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</sst>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workbookViewId="0">
      <selection activeCell="J77" sqref="J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7073238.6500000004</v>
      </c>
      <c r="D5" s="14">
        <f>SUM(D6:D12)</f>
        <v>5900</v>
      </c>
      <c r="E5" s="14">
        <f>C5+D5</f>
        <v>7079138.6500000004</v>
      </c>
      <c r="F5" s="14">
        <f>SUM(F6:F12)</f>
        <v>6934169.0700000003</v>
      </c>
      <c r="G5" s="14">
        <f>SUM(G6:G12)</f>
        <v>6934169.0700000003</v>
      </c>
      <c r="H5" s="14">
        <f>E5-F5</f>
        <v>144969.58000000007</v>
      </c>
    </row>
    <row r="6" spans="1:8" x14ac:dyDescent="0.2">
      <c r="A6" s="49">
        <v>1100</v>
      </c>
      <c r="B6" s="11" t="s">
        <v>76</v>
      </c>
      <c r="C6" s="15">
        <v>3963418.7</v>
      </c>
      <c r="D6" s="15">
        <v>0</v>
      </c>
      <c r="E6" s="15">
        <f t="shared" ref="E6:E69" si="0">C6+D6</f>
        <v>3963418.7</v>
      </c>
      <c r="F6" s="15">
        <v>3915828.54</v>
      </c>
      <c r="G6" s="15">
        <v>3915828.54</v>
      </c>
      <c r="H6" s="15">
        <f t="shared" ref="H6:H69" si="1">E6-F6</f>
        <v>47590.160000000149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777269.92</v>
      </c>
      <c r="D8" s="15">
        <v>5900</v>
      </c>
      <c r="E8" s="15">
        <f t="shared" si="0"/>
        <v>783169.92</v>
      </c>
      <c r="F8" s="15">
        <v>761084.05</v>
      </c>
      <c r="G8" s="15">
        <v>761084.05</v>
      </c>
      <c r="H8" s="15">
        <f t="shared" si="1"/>
        <v>22085.869999999995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2332550.0299999998</v>
      </c>
      <c r="D10" s="15">
        <v>0</v>
      </c>
      <c r="E10" s="15">
        <f t="shared" si="0"/>
        <v>2332550.0299999998</v>
      </c>
      <c r="F10" s="15">
        <v>2257256.48</v>
      </c>
      <c r="G10" s="15">
        <v>2257256.48</v>
      </c>
      <c r="H10" s="15">
        <f t="shared" si="1"/>
        <v>75293.549999999814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1110921.7</v>
      </c>
      <c r="D13" s="15">
        <f>SUM(D14:D22)</f>
        <v>240824.99</v>
      </c>
      <c r="E13" s="15">
        <f t="shared" si="0"/>
        <v>1351746.69</v>
      </c>
      <c r="F13" s="15">
        <f>SUM(F14:F22)</f>
        <v>1278237.6499999997</v>
      </c>
      <c r="G13" s="15">
        <f>SUM(G14:G22)</f>
        <v>1278237.6499999997</v>
      </c>
      <c r="H13" s="15">
        <f t="shared" si="1"/>
        <v>73509.04000000027</v>
      </c>
    </row>
    <row r="14" spans="1:8" x14ac:dyDescent="0.2">
      <c r="A14" s="49">
        <v>2100</v>
      </c>
      <c r="B14" s="11" t="s">
        <v>81</v>
      </c>
      <c r="C14" s="15">
        <v>151800</v>
      </c>
      <c r="D14" s="15">
        <v>56324.99</v>
      </c>
      <c r="E14" s="15">
        <f t="shared" si="0"/>
        <v>208124.99</v>
      </c>
      <c r="F14" s="15">
        <v>189569.11</v>
      </c>
      <c r="G14" s="15">
        <v>189569.11</v>
      </c>
      <c r="H14" s="15">
        <f t="shared" si="1"/>
        <v>18555.880000000005</v>
      </c>
    </row>
    <row r="15" spans="1:8" x14ac:dyDescent="0.2">
      <c r="A15" s="49">
        <v>2200</v>
      </c>
      <c r="B15" s="11" t="s">
        <v>82</v>
      </c>
      <c r="C15" s="15">
        <v>636758.65</v>
      </c>
      <c r="D15" s="15">
        <v>30000</v>
      </c>
      <c r="E15" s="15">
        <f t="shared" si="0"/>
        <v>666758.65</v>
      </c>
      <c r="F15" s="15">
        <v>662932.36</v>
      </c>
      <c r="G15" s="15">
        <v>662932.36</v>
      </c>
      <c r="H15" s="15">
        <f t="shared" si="1"/>
        <v>3826.2900000000373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26500</v>
      </c>
      <c r="D17" s="15">
        <v>-5000</v>
      </c>
      <c r="E17" s="15">
        <f t="shared" si="0"/>
        <v>21500</v>
      </c>
      <c r="F17" s="15">
        <v>10542.57</v>
      </c>
      <c r="G17" s="15">
        <v>10542.57</v>
      </c>
      <c r="H17" s="15">
        <f t="shared" si="1"/>
        <v>10957.43</v>
      </c>
    </row>
    <row r="18" spans="1:8" x14ac:dyDescent="0.2">
      <c r="A18" s="49">
        <v>2500</v>
      </c>
      <c r="B18" s="11" t="s">
        <v>85</v>
      </c>
      <c r="C18" s="15">
        <v>22500</v>
      </c>
      <c r="D18" s="15">
        <v>0</v>
      </c>
      <c r="E18" s="15">
        <f t="shared" si="0"/>
        <v>22500</v>
      </c>
      <c r="F18" s="15">
        <v>21052.75</v>
      </c>
      <c r="G18" s="15">
        <v>21052.75</v>
      </c>
      <c r="H18" s="15">
        <f t="shared" si="1"/>
        <v>1447.25</v>
      </c>
    </row>
    <row r="19" spans="1:8" x14ac:dyDescent="0.2">
      <c r="A19" s="49">
        <v>2600</v>
      </c>
      <c r="B19" s="11" t="s">
        <v>86</v>
      </c>
      <c r="C19" s="15">
        <v>232263.05</v>
      </c>
      <c r="D19" s="15">
        <v>35000</v>
      </c>
      <c r="E19" s="15">
        <f t="shared" si="0"/>
        <v>267263.05</v>
      </c>
      <c r="F19" s="15">
        <v>250000.74</v>
      </c>
      <c r="G19" s="15">
        <v>250000.74</v>
      </c>
      <c r="H19" s="15">
        <f t="shared" si="1"/>
        <v>17262.309999999998</v>
      </c>
    </row>
    <row r="20" spans="1:8" x14ac:dyDescent="0.2">
      <c r="A20" s="49">
        <v>2700</v>
      </c>
      <c r="B20" s="11" t="s">
        <v>87</v>
      </c>
      <c r="C20" s="15">
        <v>6000</v>
      </c>
      <c r="D20" s="15">
        <v>123500</v>
      </c>
      <c r="E20" s="15">
        <f t="shared" si="0"/>
        <v>129500</v>
      </c>
      <c r="F20" s="15">
        <v>121297.72</v>
      </c>
      <c r="G20" s="15">
        <v>121297.72</v>
      </c>
      <c r="H20" s="15">
        <f t="shared" si="1"/>
        <v>8202.2799999999988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35100</v>
      </c>
      <c r="D22" s="15">
        <v>1000</v>
      </c>
      <c r="E22" s="15">
        <f t="shared" si="0"/>
        <v>36100</v>
      </c>
      <c r="F22" s="15">
        <v>22842.400000000001</v>
      </c>
      <c r="G22" s="15">
        <v>22842.400000000001</v>
      </c>
      <c r="H22" s="15">
        <f t="shared" si="1"/>
        <v>13257.599999999999</v>
      </c>
    </row>
    <row r="23" spans="1:8" x14ac:dyDescent="0.2">
      <c r="A23" s="48" t="s">
        <v>69</v>
      </c>
      <c r="B23" s="7"/>
      <c r="C23" s="15">
        <f>SUM(C24:C32)</f>
        <v>939479.92</v>
      </c>
      <c r="D23" s="15">
        <f>SUM(D24:D32)</f>
        <v>33467.74</v>
      </c>
      <c r="E23" s="15">
        <f t="shared" si="0"/>
        <v>972947.66</v>
      </c>
      <c r="F23" s="15">
        <f>SUM(F24:F32)</f>
        <v>767217.54</v>
      </c>
      <c r="G23" s="15">
        <f>SUM(G24:G32)</f>
        <v>767217.54</v>
      </c>
      <c r="H23" s="15">
        <f t="shared" si="1"/>
        <v>205730.12</v>
      </c>
    </row>
    <row r="24" spans="1:8" x14ac:dyDescent="0.2">
      <c r="A24" s="49">
        <v>3100</v>
      </c>
      <c r="B24" s="11" t="s">
        <v>90</v>
      </c>
      <c r="C24" s="15">
        <v>187900</v>
      </c>
      <c r="D24" s="15">
        <v>-27000</v>
      </c>
      <c r="E24" s="15">
        <f t="shared" si="0"/>
        <v>160900</v>
      </c>
      <c r="F24" s="15">
        <v>127861.08</v>
      </c>
      <c r="G24" s="15">
        <v>127861.08</v>
      </c>
      <c r="H24" s="15">
        <f t="shared" si="1"/>
        <v>33038.92</v>
      </c>
    </row>
    <row r="25" spans="1:8" x14ac:dyDescent="0.2">
      <c r="A25" s="49">
        <v>3200</v>
      </c>
      <c r="B25" s="11" t="s">
        <v>91</v>
      </c>
      <c r="C25" s="15">
        <v>37500</v>
      </c>
      <c r="D25" s="15">
        <v>0</v>
      </c>
      <c r="E25" s="15">
        <f t="shared" si="0"/>
        <v>37500</v>
      </c>
      <c r="F25" s="15">
        <v>24267.200000000001</v>
      </c>
      <c r="G25" s="15">
        <v>24267.200000000001</v>
      </c>
      <c r="H25" s="15">
        <f t="shared" si="1"/>
        <v>13232.8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112500</v>
      </c>
      <c r="D27" s="15">
        <v>-10000</v>
      </c>
      <c r="E27" s="15">
        <f t="shared" si="0"/>
        <v>102500</v>
      </c>
      <c r="F27" s="15">
        <v>57864.21</v>
      </c>
      <c r="G27" s="15">
        <v>57864.21</v>
      </c>
      <c r="H27" s="15">
        <f t="shared" si="1"/>
        <v>44635.79</v>
      </c>
    </row>
    <row r="28" spans="1:8" x14ac:dyDescent="0.2">
      <c r="A28" s="49">
        <v>3500</v>
      </c>
      <c r="B28" s="11" t="s">
        <v>94</v>
      </c>
      <c r="C28" s="15">
        <v>110600</v>
      </c>
      <c r="D28" s="15">
        <v>55967.74</v>
      </c>
      <c r="E28" s="15">
        <f t="shared" si="0"/>
        <v>166567.74</v>
      </c>
      <c r="F28" s="15">
        <v>126657.02</v>
      </c>
      <c r="G28" s="15">
        <v>126657.02</v>
      </c>
      <c r="H28" s="15">
        <f t="shared" si="1"/>
        <v>39910.719999999987</v>
      </c>
    </row>
    <row r="29" spans="1:8" x14ac:dyDescent="0.2">
      <c r="A29" s="49">
        <v>3600</v>
      </c>
      <c r="B29" s="11" t="s">
        <v>95</v>
      </c>
      <c r="C29" s="15">
        <v>42700</v>
      </c>
      <c r="D29" s="15">
        <v>-18000</v>
      </c>
      <c r="E29" s="15">
        <f t="shared" si="0"/>
        <v>24700</v>
      </c>
      <c r="F29" s="15">
        <v>17834</v>
      </c>
      <c r="G29" s="15">
        <v>17834</v>
      </c>
      <c r="H29" s="15">
        <f t="shared" si="1"/>
        <v>6866</v>
      </c>
    </row>
    <row r="30" spans="1:8" x14ac:dyDescent="0.2">
      <c r="A30" s="49">
        <v>3700</v>
      </c>
      <c r="B30" s="11" t="s">
        <v>96</v>
      </c>
      <c r="C30" s="15">
        <v>32000</v>
      </c>
      <c r="D30" s="15">
        <v>4000</v>
      </c>
      <c r="E30" s="15">
        <f t="shared" si="0"/>
        <v>36000</v>
      </c>
      <c r="F30" s="15">
        <v>34247.279999999999</v>
      </c>
      <c r="G30" s="15">
        <v>34247.279999999999</v>
      </c>
      <c r="H30" s="15">
        <f t="shared" si="1"/>
        <v>1752.7200000000012</v>
      </c>
    </row>
    <row r="31" spans="1:8" x14ac:dyDescent="0.2">
      <c r="A31" s="49">
        <v>3800</v>
      </c>
      <c r="B31" s="11" t="s">
        <v>97</v>
      </c>
      <c r="C31" s="15">
        <v>283500</v>
      </c>
      <c r="D31" s="15">
        <v>16500</v>
      </c>
      <c r="E31" s="15">
        <f t="shared" si="0"/>
        <v>300000</v>
      </c>
      <c r="F31" s="15">
        <v>265371.75</v>
      </c>
      <c r="G31" s="15">
        <v>265371.75</v>
      </c>
      <c r="H31" s="15">
        <f t="shared" si="1"/>
        <v>34628.25</v>
      </c>
    </row>
    <row r="32" spans="1:8" x14ac:dyDescent="0.2">
      <c r="A32" s="49">
        <v>3900</v>
      </c>
      <c r="B32" s="11" t="s">
        <v>19</v>
      </c>
      <c r="C32" s="15">
        <v>132779.92000000001</v>
      </c>
      <c r="D32" s="15">
        <v>12000</v>
      </c>
      <c r="E32" s="15">
        <f t="shared" si="0"/>
        <v>144779.92000000001</v>
      </c>
      <c r="F32" s="15">
        <v>113115</v>
      </c>
      <c r="G32" s="15">
        <v>113115</v>
      </c>
      <c r="H32" s="15">
        <f t="shared" si="1"/>
        <v>31664.920000000013</v>
      </c>
    </row>
    <row r="33" spans="1:8" x14ac:dyDescent="0.2">
      <c r="A33" s="48" t="s">
        <v>70</v>
      </c>
      <c r="B33" s="7"/>
      <c r="C33" s="15">
        <f>SUM(C34:C42)</f>
        <v>211498.22</v>
      </c>
      <c r="D33" s="15">
        <f>SUM(D34:D42)</f>
        <v>53400</v>
      </c>
      <c r="E33" s="15">
        <f t="shared" si="0"/>
        <v>264898.21999999997</v>
      </c>
      <c r="F33" s="15">
        <f>SUM(F34:F42)</f>
        <v>234021.66</v>
      </c>
      <c r="G33" s="15">
        <f>SUM(G34:G42)</f>
        <v>234021.66</v>
      </c>
      <c r="H33" s="15">
        <f t="shared" si="1"/>
        <v>30876.559999999969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131300</v>
      </c>
      <c r="D37" s="15">
        <v>0</v>
      </c>
      <c r="E37" s="15">
        <f t="shared" si="0"/>
        <v>131300</v>
      </c>
      <c r="F37" s="15">
        <v>100569.37</v>
      </c>
      <c r="G37" s="15">
        <v>100569.37</v>
      </c>
      <c r="H37" s="15">
        <f t="shared" si="1"/>
        <v>30730.630000000005</v>
      </c>
    </row>
    <row r="38" spans="1:8" x14ac:dyDescent="0.2">
      <c r="A38" s="49">
        <v>4500</v>
      </c>
      <c r="B38" s="11" t="s">
        <v>41</v>
      </c>
      <c r="C38" s="15">
        <v>80198.22</v>
      </c>
      <c r="D38" s="15">
        <v>53400</v>
      </c>
      <c r="E38" s="15">
        <f t="shared" si="0"/>
        <v>133598.22</v>
      </c>
      <c r="F38" s="15">
        <v>133452.29</v>
      </c>
      <c r="G38" s="15">
        <v>133452.29</v>
      </c>
      <c r="H38" s="15">
        <f t="shared" si="1"/>
        <v>145.92999999999302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51000</v>
      </c>
      <c r="D43" s="15">
        <f>SUM(D44:D52)</f>
        <v>113684.48</v>
      </c>
      <c r="E43" s="15">
        <f t="shared" si="0"/>
        <v>164684.47999999998</v>
      </c>
      <c r="F43" s="15">
        <f>SUM(F44:F52)</f>
        <v>127634.48</v>
      </c>
      <c r="G43" s="15">
        <f>SUM(G44:G52)</f>
        <v>127634.48</v>
      </c>
      <c r="H43" s="15">
        <f t="shared" si="1"/>
        <v>37049.999999999985</v>
      </c>
    </row>
    <row r="44" spans="1:8" x14ac:dyDescent="0.2">
      <c r="A44" s="49">
        <v>5100</v>
      </c>
      <c r="B44" s="11" t="s">
        <v>105</v>
      </c>
      <c r="C44" s="15">
        <v>21000</v>
      </c>
      <c r="D44" s="15">
        <v>101684.48</v>
      </c>
      <c r="E44" s="15">
        <f t="shared" si="0"/>
        <v>122684.48</v>
      </c>
      <c r="F44" s="15">
        <v>111234.48</v>
      </c>
      <c r="G44" s="15">
        <v>111234.48</v>
      </c>
      <c r="H44" s="15">
        <f t="shared" si="1"/>
        <v>11450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0</v>
      </c>
      <c r="E45" s="15">
        <f t="shared" si="0"/>
        <v>4000</v>
      </c>
      <c r="F45" s="15">
        <v>1900</v>
      </c>
      <c r="G45" s="15">
        <v>1900</v>
      </c>
      <c r="H45" s="15">
        <f t="shared" si="1"/>
        <v>2100</v>
      </c>
    </row>
    <row r="46" spans="1:8" x14ac:dyDescent="0.2">
      <c r="A46" s="49">
        <v>5300</v>
      </c>
      <c r="B46" s="11" t="s">
        <v>107</v>
      </c>
      <c r="C46" s="15">
        <v>23500</v>
      </c>
      <c r="D46" s="15">
        <v>0</v>
      </c>
      <c r="E46" s="15">
        <f t="shared" si="0"/>
        <v>23500</v>
      </c>
      <c r="F46" s="15">
        <v>0</v>
      </c>
      <c r="G46" s="15">
        <v>0</v>
      </c>
      <c r="H46" s="15">
        <f t="shared" si="1"/>
        <v>23500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2500</v>
      </c>
      <c r="D49" s="15">
        <v>12000</v>
      </c>
      <c r="E49" s="15">
        <f t="shared" si="0"/>
        <v>14500</v>
      </c>
      <c r="F49" s="15">
        <v>14500</v>
      </c>
      <c r="G49" s="15">
        <v>14500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750501.88</v>
      </c>
      <c r="D65" s="15">
        <f>SUM(D66:D68)</f>
        <v>251712.1</v>
      </c>
      <c r="E65" s="15">
        <f t="shared" si="0"/>
        <v>1002213.98</v>
      </c>
      <c r="F65" s="15">
        <f>SUM(F66:F68)</f>
        <v>541308.6</v>
      </c>
      <c r="G65" s="15">
        <f>SUM(G66:G68)</f>
        <v>541308.6</v>
      </c>
      <c r="H65" s="15">
        <f t="shared" si="1"/>
        <v>460905.38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750501.88</v>
      </c>
      <c r="D68" s="15">
        <v>251712.1</v>
      </c>
      <c r="E68" s="15">
        <f t="shared" si="0"/>
        <v>1002213.98</v>
      </c>
      <c r="F68" s="15">
        <v>541308.6</v>
      </c>
      <c r="G68" s="15">
        <v>541308.6</v>
      </c>
      <c r="H68" s="15">
        <f t="shared" si="1"/>
        <v>460905.38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10136640.370000003</v>
      </c>
      <c r="D77" s="17">
        <f t="shared" si="4"/>
        <v>698989.30999999994</v>
      </c>
      <c r="E77" s="17">
        <f t="shared" si="4"/>
        <v>10835629.680000002</v>
      </c>
      <c r="F77" s="17">
        <f t="shared" si="4"/>
        <v>9882589</v>
      </c>
      <c r="G77" s="17">
        <f t="shared" si="4"/>
        <v>9882589</v>
      </c>
      <c r="H77" s="17">
        <f t="shared" si="4"/>
        <v>953040.68000000028</v>
      </c>
    </row>
    <row r="78" spans="1:8" x14ac:dyDescent="0.2">
      <c r="B78" s="66" t="s">
        <v>141</v>
      </c>
      <c r="C78" s="66"/>
      <c r="D78" s="66"/>
      <c r="E78" s="66"/>
      <c r="F78" s="66"/>
      <c r="G78" s="66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53" t="s">
        <v>143</v>
      </c>
      <c r="G86" s="53"/>
      <c r="H86" s="53"/>
    </row>
    <row r="87" spans="2:8" x14ac:dyDescent="0.2">
      <c r="B87" s="52" t="s">
        <v>144</v>
      </c>
      <c r="F87" s="54" t="s">
        <v>145</v>
      </c>
      <c r="G87" s="54"/>
      <c r="H87" s="54"/>
    </row>
  </sheetData>
  <sheetProtection formatCells="0" formatColumns="0" formatRows="0" autoFilter="0"/>
  <mergeCells count="7">
    <mergeCell ref="F86:H86"/>
    <mergeCell ref="F87:H87"/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zoomScaleNormal="100" workbookViewId="0">
      <selection sqref="A1:H2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9254940.2699999996</v>
      </c>
      <c r="D6" s="50">
        <v>280192.73</v>
      </c>
      <c r="E6" s="50">
        <f>C6+D6</f>
        <v>9535133</v>
      </c>
      <c r="F6" s="50">
        <v>9080193.6300000008</v>
      </c>
      <c r="G6" s="50">
        <v>9080193.6300000008</v>
      </c>
      <c r="H6" s="50">
        <f>E6-F6</f>
        <v>454939.36999999918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801501.88</v>
      </c>
      <c r="D8" s="50">
        <v>365396.58</v>
      </c>
      <c r="E8" s="50">
        <f>C8+D8</f>
        <v>1166898.46</v>
      </c>
      <c r="F8" s="50">
        <v>668943.07999999996</v>
      </c>
      <c r="G8" s="50">
        <v>668943.07999999996</v>
      </c>
      <c r="H8" s="50">
        <f>E8-F8</f>
        <v>497955.38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80198.22</v>
      </c>
      <c r="D12" s="50">
        <v>53400</v>
      </c>
      <c r="E12" s="50">
        <f>C12+D12</f>
        <v>133598.22</v>
      </c>
      <c r="F12" s="50">
        <v>133452.29</v>
      </c>
      <c r="G12" s="50">
        <v>133452.29</v>
      </c>
      <c r="H12" s="50">
        <f>E12-F12</f>
        <v>145.92999999999302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10136640.370000001</v>
      </c>
      <c r="D16" s="17">
        <f>SUM(D6+D8+D10+D12+D14)</f>
        <v>698989.31</v>
      </c>
      <c r="E16" s="17">
        <f>SUM(E6+E8+E10+E12+E14)</f>
        <v>10835629.680000002</v>
      </c>
      <c r="F16" s="17">
        <f t="shared" ref="F16:H16" si="0">SUM(F6+F8+F10+F12+F14)</f>
        <v>9882589</v>
      </c>
      <c r="G16" s="17">
        <f t="shared" si="0"/>
        <v>9882589</v>
      </c>
      <c r="H16" s="17">
        <f t="shared" si="0"/>
        <v>953040.67999999924</v>
      </c>
    </row>
    <row r="17" spans="2:8" x14ac:dyDescent="0.2">
      <c r="B17" s="66" t="s">
        <v>141</v>
      </c>
      <c r="C17" s="66"/>
      <c r="D17" s="66"/>
      <c r="E17" s="66"/>
      <c r="F17" s="66"/>
      <c r="G17" s="66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53" t="s">
        <v>143</v>
      </c>
      <c r="G26" s="53"/>
      <c r="H26" s="53"/>
    </row>
    <row r="27" spans="2:8" x14ac:dyDescent="0.2">
      <c r="B27" s="52" t="s">
        <v>144</v>
      </c>
      <c r="F27" s="54" t="s">
        <v>145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workbookViewId="0">
      <selection activeCell="B25" sqref="B2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10136640.369999999</v>
      </c>
      <c r="D7" s="15">
        <v>698989.31</v>
      </c>
      <c r="E7" s="15">
        <f>C7+D7</f>
        <v>10835629.68</v>
      </c>
      <c r="F7" s="15">
        <v>9882589</v>
      </c>
      <c r="G7" s="15">
        <v>9882589</v>
      </c>
      <c r="H7" s="15">
        <f>E7-F7</f>
        <v>953040.6799999997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10136640.369999999</v>
      </c>
      <c r="D16" s="23">
        <f t="shared" si="2"/>
        <v>698989.31</v>
      </c>
      <c r="E16" s="23">
        <f t="shared" si="2"/>
        <v>10835629.68</v>
      </c>
      <c r="F16" s="23">
        <f t="shared" si="2"/>
        <v>9882589</v>
      </c>
      <c r="G16" s="23">
        <f t="shared" si="2"/>
        <v>9882589</v>
      </c>
      <c r="H16" s="23">
        <f t="shared" si="2"/>
        <v>953040.6799999997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66" t="s">
        <v>141</v>
      </c>
      <c r="C53" s="66"/>
      <c r="D53" s="66"/>
      <c r="E53" s="66"/>
      <c r="F53" s="66"/>
      <c r="G53" s="66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53" t="s">
        <v>143</v>
      </c>
      <c r="G64" s="53"/>
      <c r="H64" s="53"/>
    </row>
    <row r="65" spans="2:8" x14ac:dyDescent="0.2">
      <c r="B65" s="52" t="s">
        <v>144</v>
      </c>
      <c r="F65" s="54" t="s">
        <v>145</v>
      </c>
      <c r="G65" s="54"/>
      <c r="H65" s="54"/>
    </row>
  </sheetData>
  <sheetProtection formatCells="0" formatColumns="0" formatRows="0" insertRows="0" deleteRows="0" autoFilter="0"/>
  <mergeCells count="15">
    <mergeCell ref="C21:G21"/>
    <mergeCell ref="H21:H22"/>
    <mergeCell ref="A1:H1"/>
    <mergeCell ref="A3:B5"/>
    <mergeCell ref="A19:H19"/>
    <mergeCell ref="A21:B23"/>
    <mergeCell ref="C3:G3"/>
    <mergeCell ref="H3:H4"/>
    <mergeCell ref="B53:G53"/>
    <mergeCell ref="F64:H64"/>
    <mergeCell ref="F65:H65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opLeftCell="A25" workbookViewId="0">
      <selection activeCell="B33" sqref="B3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10136640.369999999</v>
      </c>
      <c r="D16" s="15">
        <f t="shared" si="3"/>
        <v>698989.31</v>
      </c>
      <c r="E16" s="15">
        <f t="shared" si="3"/>
        <v>10835629.68</v>
      </c>
      <c r="F16" s="15">
        <f t="shared" si="3"/>
        <v>9882589</v>
      </c>
      <c r="G16" s="15">
        <f t="shared" si="3"/>
        <v>9882589</v>
      </c>
      <c r="H16" s="15">
        <f t="shared" si="3"/>
        <v>953040.6799999997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10136640.369999999</v>
      </c>
      <c r="D22" s="15">
        <v>698989.31</v>
      </c>
      <c r="E22" s="15">
        <f t="shared" si="5"/>
        <v>10835629.68</v>
      </c>
      <c r="F22" s="15">
        <v>9882589</v>
      </c>
      <c r="G22" s="15">
        <v>9882589</v>
      </c>
      <c r="H22" s="15">
        <f t="shared" si="4"/>
        <v>953040.6799999997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10136640.369999999</v>
      </c>
      <c r="D42" s="23">
        <f t="shared" si="12"/>
        <v>698989.31</v>
      </c>
      <c r="E42" s="23">
        <f t="shared" si="12"/>
        <v>10835629.68</v>
      </c>
      <c r="F42" s="23">
        <f t="shared" si="12"/>
        <v>9882589</v>
      </c>
      <c r="G42" s="23">
        <f t="shared" si="12"/>
        <v>9882589</v>
      </c>
      <c r="H42" s="23">
        <f t="shared" si="12"/>
        <v>953040.6799999997</v>
      </c>
    </row>
    <row r="43" spans="1:8" x14ac:dyDescent="0.2">
      <c r="A43" s="37"/>
      <c r="B43" s="66" t="s">
        <v>141</v>
      </c>
      <c r="C43" s="66"/>
      <c r="D43" s="66"/>
      <c r="E43" s="66"/>
      <c r="F43" s="66"/>
      <c r="G43" s="66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53" t="s">
        <v>143</v>
      </c>
      <c r="G53" s="53"/>
      <c r="H53" s="53"/>
    </row>
    <row r="54" spans="2:8" x14ac:dyDescent="0.2">
      <c r="B54" s="52" t="s">
        <v>144</v>
      </c>
      <c r="C54" s="1"/>
      <c r="D54" s="1"/>
      <c r="E54" s="1"/>
      <c r="F54" s="54" t="s">
        <v>145</v>
      </c>
      <c r="G54" s="54"/>
      <c r="H54" s="54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2020-01-18T00:47:15Z</cp:lastPrinted>
  <dcterms:created xsi:type="dcterms:W3CDTF">2014-02-10T03:37:14Z</dcterms:created>
  <dcterms:modified xsi:type="dcterms:W3CDTF">2020-01-18T20:32:44Z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