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2" i="6"/>
  <c r="H50" i="6"/>
  <c r="H49" i="6"/>
  <c r="H48" i="6"/>
  <c r="H47" i="6"/>
  <c r="H46" i="6"/>
  <c r="H45" i="6"/>
  <c r="H42" i="6"/>
  <c r="H41" i="6"/>
  <c r="H40" i="6"/>
  <c r="H39" i="6"/>
  <c r="H38" i="6"/>
  <c r="H37" i="6"/>
  <c r="H35" i="6"/>
  <c r="H34" i="6"/>
  <c r="H25" i="6"/>
  <c r="H21" i="6"/>
  <c r="H18" i="6"/>
  <c r="H17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E51" i="6"/>
  <c r="H51" i="6" s="1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24" i="6"/>
  <c r="H24" i="6" s="1"/>
  <c r="E22" i="6"/>
  <c r="H22" i="6" s="1"/>
  <c r="E21" i="6"/>
  <c r="E20" i="6"/>
  <c r="H20" i="6" s="1"/>
  <c r="E19" i="6"/>
  <c r="H19" i="6" s="1"/>
  <c r="E18" i="6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53" i="6"/>
  <c r="H53" i="6" s="1"/>
  <c r="E43" i="6"/>
  <c r="H43" i="6" s="1"/>
  <c r="E33" i="6"/>
  <c r="H33" i="6" s="1"/>
  <c r="E23" i="6"/>
  <c r="H23" i="6" s="1"/>
  <c r="F77" i="6"/>
  <c r="G77" i="6"/>
  <c r="E13" i="6"/>
  <c r="H13" i="6" s="1"/>
  <c r="D77" i="6"/>
  <c r="C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<sst xmlns="http://schemas.openxmlformats.org/spreadsheetml/2006/main" count="199" uniqueCount="141">
  <si>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</si>
  <si>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</si>
  <si>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</si>
  <si>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</si>
  <si>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</si>
  <si>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</si>
  <si>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</si>
  <si>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</si>
  <si>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</si>
  <si>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</si>
  <si>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</si>
  <si>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</si>
  <si>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</si>
  <si>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</si>
  <si>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</si>
  <si>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</si>
  <si>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</si>
  <si>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</si>
  <si>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</si>
  <si>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</si>
  <si>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</si>
  <si>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</si>
  <si>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</si>
  <si>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</si>
  <si>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</si>
  <si>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</si>
  <si>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</si>
  <si>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</si>
  <si>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</si>
  <si>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</si>
  <si>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</si>
  <si>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</si>
  <si>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</si>
  <si>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</si>
  <si>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</si>
  <si>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</si>
  <si>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</si>
  <si>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</si>
  <si>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</si>
  <si>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</si>
  <si>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</si>
  <si>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</si>
  <si>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</si>
  <si>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</si>
  <si>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</si>
  <si>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</si>
  <si>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</si>
  <si>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</si>
  <si>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</si>
  <si>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</si>
  <si>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</si>
  <si>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</si>
  <si>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</si>
  <si>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</si>
  <si>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</si>
  <si>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</si>
  <si>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</si>
  <si>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</si>
  <si>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</si>
  <si>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</si>
  <si>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</si>
  <si>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</si>
  <si>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</si>
  <si>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</si>
  <si>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</si>
  <si>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</si>
  <si>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</si>
  <si>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</si>
  <si>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</si>
  <si>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</si>
  <si>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</si>
  <si>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</si>
  <si>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</si>
  <si>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</si>
  <si>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</si>
  <si>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</si>
  <si>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</si>
  <si>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</si>
  <si>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</si>
  <si>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</si>
  <si>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</si>
  <si>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</si>
  <si>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</si>
  <si>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</si>
  <si>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</si>
  <si>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</si>
  <si>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</si>
  <si>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</si>
  <si>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</si>
  <si>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</si>
  <si>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</si>
  <si>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</si>
  <si>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</si>
  <si>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</si>
  <si>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</si>
  <si>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</si>
  <si>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</si>
  <si>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</si>
  <si>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</si>
  <si>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</si>
  <si>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</si>
  <si>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</si>
  <si>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</si>
  <si>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</si>
  <si>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</si>
  <si>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</si>
  <si>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</si>
  <si>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</si>
  <si>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</si>
  <si>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</si>
  <si>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</si>
  <si>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</si>
  <si>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</si>
  <si>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</si>
  <si>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</si>
  <si>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</si>
  <si>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</si>
  <si>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</si>
  <si>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</si>
  <si>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</si>
  <si>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</si>
  <si>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</si>
  <si>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</si>
  <si>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</si>
  <si>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</si>
  <si>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</si>
  <si>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</si>
  <si>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</si>
  <si>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</si>
  <si>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</si>
  <si>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</si>
  <si>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</si>
  <si>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</si>
  <si>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</si>
  <si>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MUNCIPAL DE VIVIENDA  DE MOROLEON, GTO.
ESTADO ANALÍTICO DEL EJERCICIO DEL PRESUPUESTO DE EGRESOS
Clasificación por Objeto del Gasto (Capítulo y Concepto)
Del 1 de Enero al AL 31 DE DICIEMBRE DEL 2019</t>
  </si>
  <si>
    <t>INSTITUTO MUNCIPAL DE VIVIENDA  DE MOROLEON, GTO.
ESTADO ANALÍTICO DEL EJERCICIO DEL PRESUPUESTO DE EGRESOS
Clasificación Económica (por Tipo de Gasto)
Del 1 de Enero al AL 31 DE DICIEMBRE DEL 2019</t>
  </si>
  <si>
    <t>IMUVIM MOROLEON</t>
  </si>
  <si>
    <t>INSTITUTO MUNCIPAL DE VIVIENDA  DE MOROLEON, GTO.
ESTADO ANALÍTICO DEL EJERCICIO DEL PRESUPUESTO DE EGRESOS
Clasificación Administrativa
Del 1 de Enero al AL 31 DE DICIEMBRE DEL 2019</t>
  </si>
  <si>
    <t>Gobierno (Federal/Estatal/Municipal) de INSTITUTO MUNCIPAL DE VIVIENDA  DE MOROLEON, GTO.
Estado Analítico del Ejercicio del Presupuesto de Egresos
Clasificación Administrativa
Del 1 de Enero al AL 31 DE DICIEMBRE DEL 2019</t>
  </si>
  <si>
    <t>Sector Paraestatal del Gobierno (Federal/Estatal/Municipal) de INSTITUTO MUNCIPAL DE VIVIENDA  DE MOROLEON, GTO.
Estado Analítico del Ejercicio del Presupuesto de Egresos
Clasificación Administrativa
Del 1 de Enero al AL 31 DE DICIEMBRE DEL 2019</t>
  </si>
  <si>
    <t>INSTITUTO MUNCIPAL DE VIVIENDA  DE MOROLEON, GTO.
ESTADO ANALÍTICO DEL EJERCICIO DEL PRESUPUESTO DE EGRESOS
Clasificación Funcional (Finalidad y Función)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</si>
</sst>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231904.98</v>
      </c>
      <c r="D5" s="14">
        <f>SUM(D6:D12)</f>
        <v>0</v>
      </c>
      <c r="E5" s="14">
        <f>C5+D5</f>
        <v>231904.98</v>
      </c>
      <c r="F5" s="14">
        <f>SUM(F6:F12)</f>
        <v>211921.59</v>
      </c>
      <c r="G5" s="14">
        <f>SUM(G6:G12)</f>
        <v>211921.59</v>
      </c>
      <c r="H5" s="14">
        <f>E5-F5</f>
        <v>19983.390000000014</v>
      </c>
    </row>
    <row r="6" spans="1:8" x14ac:dyDescent="0.2">
      <c r="A6" s="49">
        <v>1100</v>
      </c>
      <c r="B6" s="11" t="s">
        <v>76</v>
      </c>
      <c r="C6" s="15">
        <v>119867.61</v>
      </c>
      <c r="D6" s="15">
        <v>0</v>
      </c>
      <c r="E6" s="15">
        <f t="shared" ref="E6:E69" si="0">C6+D6</f>
        <v>119867.61</v>
      </c>
      <c r="F6" s="15">
        <v>119388.58</v>
      </c>
      <c r="G6" s="15">
        <v>119388.58</v>
      </c>
      <c r="H6" s="15">
        <f t="shared" ref="H6:H69" si="1">E6-F6</f>
        <v>479.02999999999884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27108.9</v>
      </c>
      <c r="D8" s="15">
        <v>0</v>
      </c>
      <c r="E8" s="15">
        <f t="shared" si="0"/>
        <v>27108.9</v>
      </c>
      <c r="F8" s="15">
        <v>26766.39</v>
      </c>
      <c r="G8" s="15">
        <v>26766.39</v>
      </c>
      <c r="H8" s="15">
        <f t="shared" si="1"/>
        <v>342.51000000000204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84928.47</v>
      </c>
      <c r="D10" s="15">
        <v>0</v>
      </c>
      <c r="E10" s="15">
        <f t="shared" si="0"/>
        <v>84928.47</v>
      </c>
      <c r="F10" s="15">
        <v>65766.62</v>
      </c>
      <c r="G10" s="15">
        <v>65766.62</v>
      </c>
      <c r="H10" s="15">
        <f t="shared" si="1"/>
        <v>19161.850000000006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21572.61</v>
      </c>
      <c r="D13" s="15">
        <f>SUM(D14:D22)</f>
        <v>0</v>
      </c>
      <c r="E13" s="15">
        <f t="shared" si="0"/>
        <v>21572.61</v>
      </c>
      <c r="F13" s="15">
        <f>SUM(F14:F22)</f>
        <v>8980.08</v>
      </c>
      <c r="G13" s="15">
        <f>SUM(G14:G22)</f>
        <v>8371.08</v>
      </c>
      <c r="H13" s="15">
        <f t="shared" si="1"/>
        <v>12592.53</v>
      </c>
    </row>
    <row r="14" spans="1:8" x14ac:dyDescent="0.2">
      <c r="A14" s="49">
        <v>2100</v>
      </c>
      <c r="B14" s="11" t="s">
        <v>81</v>
      </c>
      <c r="C14" s="15">
        <v>11000</v>
      </c>
      <c r="D14" s="15">
        <v>0</v>
      </c>
      <c r="E14" s="15">
        <f t="shared" si="0"/>
        <v>11000</v>
      </c>
      <c r="F14" s="15">
        <v>8000</v>
      </c>
      <c r="G14" s="15">
        <v>8000</v>
      </c>
      <c r="H14" s="15">
        <f t="shared" si="1"/>
        <v>3000</v>
      </c>
    </row>
    <row r="15" spans="1:8" x14ac:dyDescent="0.2">
      <c r="A15" s="49">
        <v>2200</v>
      </c>
      <c r="B15" s="11" t="s">
        <v>82</v>
      </c>
      <c r="C15" s="15">
        <v>3000</v>
      </c>
      <c r="D15" s="15">
        <v>0</v>
      </c>
      <c r="E15" s="15">
        <f t="shared" si="0"/>
        <v>3000</v>
      </c>
      <c r="F15" s="15">
        <v>371.08</v>
      </c>
      <c r="G15" s="15">
        <v>371.08</v>
      </c>
      <c r="H15" s="15">
        <f t="shared" si="1"/>
        <v>2628.92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1572.61</v>
      </c>
      <c r="D19" s="15">
        <v>0</v>
      </c>
      <c r="E19" s="15">
        <f t="shared" si="0"/>
        <v>1572.61</v>
      </c>
      <c r="F19" s="15">
        <v>609</v>
      </c>
      <c r="G19" s="15">
        <v>0</v>
      </c>
      <c r="H19" s="15">
        <f t="shared" si="1"/>
        <v>963.6099999999999</v>
      </c>
    </row>
    <row r="20" spans="1:8" x14ac:dyDescent="0.2">
      <c r="A20" s="49">
        <v>2700</v>
      </c>
      <c r="B20" s="11" t="s">
        <v>87</v>
      </c>
      <c r="C20" s="15">
        <v>2000</v>
      </c>
      <c r="D20" s="15">
        <v>0</v>
      </c>
      <c r="E20" s="15">
        <f t="shared" si="0"/>
        <v>2000</v>
      </c>
      <c r="F20" s="15">
        <v>0</v>
      </c>
      <c r="G20" s="15">
        <v>0</v>
      </c>
      <c r="H20" s="15">
        <f t="shared" si="1"/>
        <v>2000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4000</v>
      </c>
      <c r="D22" s="15">
        <v>0</v>
      </c>
      <c r="E22" s="15">
        <f t="shared" si="0"/>
        <v>4000</v>
      </c>
      <c r="F22" s="15">
        <v>0</v>
      </c>
      <c r="G22" s="15">
        <v>0</v>
      </c>
      <c r="H22" s="15">
        <f t="shared" si="1"/>
        <v>4000</v>
      </c>
    </row>
    <row r="23" spans="1:8" x14ac:dyDescent="0.2">
      <c r="A23" s="48" t="s">
        <v>69</v>
      </c>
      <c r="B23" s="7"/>
      <c r="C23" s="15">
        <f>SUM(C24:C32)</f>
        <v>98151.93</v>
      </c>
      <c r="D23" s="15">
        <f>SUM(D24:D32)</f>
        <v>0</v>
      </c>
      <c r="E23" s="15">
        <f t="shared" si="0"/>
        <v>98151.93</v>
      </c>
      <c r="F23" s="15">
        <f>SUM(F24:F32)</f>
        <v>47885.409999999996</v>
      </c>
      <c r="G23" s="15">
        <f>SUM(G24:G32)</f>
        <v>46802.34</v>
      </c>
      <c r="H23" s="15">
        <f t="shared" si="1"/>
        <v>50266.52</v>
      </c>
    </row>
    <row r="24" spans="1:8" x14ac:dyDescent="0.2">
      <c r="A24" s="49">
        <v>3100</v>
      </c>
      <c r="B24" s="11" t="s">
        <v>90</v>
      </c>
      <c r="C24" s="15">
        <v>5500</v>
      </c>
      <c r="D24" s="15">
        <v>0</v>
      </c>
      <c r="E24" s="15">
        <f t="shared" si="0"/>
        <v>5500</v>
      </c>
      <c r="F24" s="15">
        <v>0</v>
      </c>
      <c r="G24" s="15">
        <v>0</v>
      </c>
      <c r="H24" s="15">
        <f t="shared" si="1"/>
        <v>5500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48427.66</v>
      </c>
      <c r="D26" s="15">
        <v>0</v>
      </c>
      <c r="E26" s="15">
        <f t="shared" si="0"/>
        <v>48427.66</v>
      </c>
      <c r="F26" s="15">
        <v>39249.360000000001</v>
      </c>
      <c r="G26" s="15">
        <v>39249.360000000001</v>
      </c>
      <c r="H26" s="15">
        <f t="shared" si="1"/>
        <v>9178.3000000000029</v>
      </c>
    </row>
    <row r="27" spans="1:8" x14ac:dyDescent="0.2">
      <c r="A27" s="49">
        <v>3400</v>
      </c>
      <c r="B27" s="11" t="s">
        <v>93</v>
      </c>
      <c r="C27" s="15">
        <v>4500</v>
      </c>
      <c r="D27" s="15">
        <v>0</v>
      </c>
      <c r="E27" s="15">
        <f t="shared" si="0"/>
        <v>4500</v>
      </c>
      <c r="F27" s="15">
        <v>3093.56</v>
      </c>
      <c r="G27" s="15">
        <v>3093.56</v>
      </c>
      <c r="H27" s="15">
        <f t="shared" si="1"/>
        <v>1406.44</v>
      </c>
    </row>
    <row r="28" spans="1:8" x14ac:dyDescent="0.2">
      <c r="A28" s="49">
        <v>3500</v>
      </c>
      <c r="B28" s="11" t="s">
        <v>94</v>
      </c>
      <c r="C28" s="15">
        <v>3000</v>
      </c>
      <c r="D28" s="15">
        <v>0</v>
      </c>
      <c r="E28" s="15">
        <f t="shared" si="0"/>
        <v>3000</v>
      </c>
      <c r="F28" s="15">
        <v>0</v>
      </c>
      <c r="G28" s="15">
        <v>0</v>
      </c>
      <c r="H28" s="15">
        <f t="shared" si="1"/>
        <v>3000</v>
      </c>
    </row>
    <row r="29" spans="1:8" x14ac:dyDescent="0.2">
      <c r="A29" s="49">
        <v>3600</v>
      </c>
      <c r="B29" s="11" t="s">
        <v>95</v>
      </c>
      <c r="C29" s="15">
        <v>1</v>
      </c>
      <c r="D29" s="15">
        <v>0</v>
      </c>
      <c r="E29" s="15">
        <f t="shared" si="0"/>
        <v>1</v>
      </c>
      <c r="F29" s="15">
        <v>0</v>
      </c>
      <c r="G29" s="15">
        <v>0</v>
      </c>
      <c r="H29" s="15">
        <f t="shared" si="1"/>
        <v>1</v>
      </c>
    </row>
    <row r="30" spans="1:8" x14ac:dyDescent="0.2">
      <c r="A30" s="49">
        <v>3700</v>
      </c>
      <c r="B30" s="11" t="s">
        <v>96</v>
      </c>
      <c r="C30" s="15">
        <v>6676.73</v>
      </c>
      <c r="D30" s="15">
        <v>0</v>
      </c>
      <c r="E30" s="15">
        <f t="shared" si="0"/>
        <v>6676.73</v>
      </c>
      <c r="F30" s="15">
        <v>1407.42</v>
      </c>
      <c r="G30" s="15">
        <v>1005.42</v>
      </c>
      <c r="H30" s="15">
        <f t="shared" si="1"/>
        <v>5269.3099999999995</v>
      </c>
    </row>
    <row r="31" spans="1:8" x14ac:dyDescent="0.2">
      <c r="A31" s="49">
        <v>3800</v>
      </c>
      <c r="B31" s="11" t="s">
        <v>97</v>
      </c>
      <c r="C31" s="15">
        <v>7046.54</v>
      </c>
      <c r="D31" s="15">
        <v>0</v>
      </c>
      <c r="E31" s="15">
        <f t="shared" si="0"/>
        <v>7046.54</v>
      </c>
      <c r="F31" s="15">
        <v>0</v>
      </c>
      <c r="G31" s="15">
        <v>0</v>
      </c>
      <c r="H31" s="15">
        <f t="shared" si="1"/>
        <v>7046.54</v>
      </c>
    </row>
    <row r="32" spans="1:8" x14ac:dyDescent="0.2">
      <c r="A32" s="49">
        <v>3900</v>
      </c>
      <c r="B32" s="11" t="s">
        <v>19</v>
      </c>
      <c r="C32" s="15">
        <v>23000</v>
      </c>
      <c r="D32" s="15">
        <v>0</v>
      </c>
      <c r="E32" s="15">
        <f t="shared" si="0"/>
        <v>23000</v>
      </c>
      <c r="F32" s="15">
        <v>4135.07</v>
      </c>
      <c r="G32" s="15">
        <v>3454</v>
      </c>
      <c r="H32" s="15">
        <f t="shared" si="1"/>
        <v>18864.93</v>
      </c>
    </row>
    <row r="33" spans="1:8" x14ac:dyDescent="0.2">
      <c r="A33" s="48" t="s">
        <v>70</v>
      </c>
      <c r="B33" s="7"/>
      <c r="C33" s="15">
        <f>SUM(C34:C42)</f>
        <v>3773</v>
      </c>
      <c r="D33" s="15">
        <f>SUM(D34:D42)</f>
        <v>0</v>
      </c>
      <c r="E33" s="15">
        <f t="shared" si="0"/>
        <v>3773</v>
      </c>
      <c r="F33" s="15">
        <f>SUM(F34:F42)</f>
        <v>0</v>
      </c>
      <c r="G33" s="15">
        <f>SUM(G34:G42)</f>
        <v>0</v>
      </c>
      <c r="H33" s="15">
        <f t="shared" si="1"/>
        <v>3773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3773</v>
      </c>
      <c r="D36" s="15">
        <v>0</v>
      </c>
      <c r="E36" s="15">
        <f t="shared" si="0"/>
        <v>3773</v>
      </c>
      <c r="F36" s="15">
        <v>0</v>
      </c>
      <c r="G36" s="15">
        <v>0</v>
      </c>
      <c r="H36" s="15">
        <f t="shared" si="1"/>
        <v>3773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18000</v>
      </c>
      <c r="D43" s="15">
        <f>SUM(D44:D52)</f>
        <v>0</v>
      </c>
      <c r="E43" s="15">
        <f t="shared" si="0"/>
        <v>18000</v>
      </c>
      <c r="F43" s="15">
        <f>SUM(F44:F52)</f>
        <v>0</v>
      </c>
      <c r="G43" s="15">
        <f>SUM(G44:G52)</f>
        <v>0</v>
      </c>
      <c r="H43" s="15">
        <f t="shared" si="1"/>
        <v>18000</v>
      </c>
    </row>
    <row r="44" spans="1:8" x14ac:dyDescent="0.2">
      <c r="A44" s="49">
        <v>5100</v>
      </c>
      <c r="B44" s="11" t="s">
        <v>105</v>
      </c>
      <c r="C44" s="15">
        <v>13000</v>
      </c>
      <c r="D44" s="15">
        <v>0</v>
      </c>
      <c r="E44" s="15">
        <f t="shared" si="0"/>
        <v>13000</v>
      </c>
      <c r="F44" s="15">
        <v>0</v>
      </c>
      <c r="G44" s="15">
        <v>0</v>
      </c>
      <c r="H44" s="15">
        <f t="shared" si="1"/>
        <v>13000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5000</v>
      </c>
      <c r="D51" s="15">
        <v>0</v>
      </c>
      <c r="E51" s="15">
        <f t="shared" si="0"/>
        <v>5000</v>
      </c>
      <c r="F51" s="15">
        <v>0</v>
      </c>
      <c r="G51" s="15">
        <v>0</v>
      </c>
      <c r="H51" s="15">
        <f t="shared" si="1"/>
        <v>5000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20000</v>
      </c>
      <c r="D53" s="15">
        <f>SUM(D54:D56)</f>
        <v>0</v>
      </c>
      <c r="E53" s="15">
        <f t="shared" si="0"/>
        <v>20000</v>
      </c>
      <c r="F53" s="15">
        <f>SUM(F54:F56)</f>
        <v>0</v>
      </c>
      <c r="G53" s="15">
        <f>SUM(G54:G56)</f>
        <v>0</v>
      </c>
      <c r="H53" s="15">
        <f t="shared" si="1"/>
        <v>20000</v>
      </c>
    </row>
    <row r="54" spans="1:8" x14ac:dyDescent="0.2">
      <c r="A54" s="49">
        <v>6100</v>
      </c>
      <c r="B54" s="11" t="s">
        <v>114</v>
      </c>
      <c r="C54" s="15">
        <v>20000</v>
      </c>
      <c r="D54" s="15">
        <v>0</v>
      </c>
      <c r="E54" s="15">
        <f t="shared" si="0"/>
        <v>20000</v>
      </c>
      <c r="F54" s="15">
        <v>0</v>
      </c>
      <c r="G54" s="15">
        <v>0</v>
      </c>
      <c r="H54" s="15">
        <f t="shared" si="1"/>
        <v>20000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393402.52</v>
      </c>
      <c r="D77" s="17">
        <f t="shared" si="4"/>
        <v>0</v>
      </c>
      <c r="E77" s="17">
        <f t="shared" si="4"/>
        <v>393402.52</v>
      </c>
      <c r="F77" s="17">
        <f t="shared" si="4"/>
        <v>268787.07999999996</v>
      </c>
      <c r="G77" s="17">
        <f t="shared" si="4"/>
        <v>267095.01</v>
      </c>
      <c r="H77" s="17">
        <f t="shared" si="4"/>
        <v>124615.44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355402.52</v>
      </c>
      <c r="D6" s="50">
        <v>0</v>
      </c>
      <c r="E6" s="50">
        <f>C6+D6</f>
        <v>355402.52</v>
      </c>
      <c r="F6" s="50">
        <v>268787.08</v>
      </c>
      <c r="G6" s="50">
        <v>267095.01</v>
      </c>
      <c r="H6" s="50">
        <f>E6-F6</f>
        <v>86615.44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38000</v>
      </c>
      <c r="D8" s="50">
        <v>0</v>
      </c>
      <c r="E8" s="50">
        <f>C8+D8</f>
        <v>38000</v>
      </c>
      <c r="F8" s="50">
        <v>0</v>
      </c>
      <c r="G8" s="50">
        <v>0</v>
      </c>
      <c r="H8" s="50">
        <f>E8-F8</f>
        <v>38000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393402.52</v>
      </c>
      <c r="D16" s="17">
        <f>SUM(D6+D8+D10+D12+D14)</f>
        <v>0</v>
      </c>
      <c r="E16" s="17">
        <f>SUM(E6+E8+E10+E12+E14)</f>
        <v>393402.52</v>
      </c>
      <c r="F16" s="17">
        <f t="shared" ref="F16:H16" si="0">SUM(F6+F8+F10+F12+F14)</f>
        <v>268787.08</v>
      </c>
      <c r="G16" s="17">
        <f t="shared" si="0"/>
        <v>267095.01</v>
      </c>
      <c r="H16" s="17">
        <f t="shared" si="0"/>
        <v>124615.44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393402.52</v>
      </c>
      <c r="D7" s="15">
        <v>0</v>
      </c>
      <c r="E7" s="15">
        <f>C7+D7</f>
        <v>393402.52</v>
      </c>
      <c r="F7" s="15">
        <v>268787.08</v>
      </c>
      <c r="G7" s="15">
        <v>267095.01</v>
      </c>
      <c r="H7" s="15">
        <f>E7-F7</f>
        <v>124615.44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393402.52</v>
      </c>
      <c r="D16" s="23">
        <f t="shared" si="2"/>
        <v>0</v>
      </c>
      <c r="E16" s="23">
        <f t="shared" si="2"/>
        <v>393402.52</v>
      </c>
      <c r="F16" s="23">
        <f t="shared" si="2"/>
        <v>268787.08</v>
      </c>
      <c r="G16" s="23">
        <f t="shared" si="2"/>
        <v>267095.01</v>
      </c>
      <c r="H16" s="23">
        <f t="shared" si="2"/>
        <v>124615.44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393402.52</v>
      </c>
      <c r="D16" s="15">
        <f t="shared" si="3"/>
        <v>0</v>
      </c>
      <c r="E16" s="15">
        <f t="shared" si="3"/>
        <v>393402.52</v>
      </c>
      <c r="F16" s="15">
        <f t="shared" si="3"/>
        <v>268787.08</v>
      </c>
      <c r="G16" s="15">
        <f t="shared" si="3"/>
        <v>267095.01</v>
      </c>
      <c r="H16" s="15">
        <f t="shared" si="3"/>
        <v>124615.44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393402.52</v>
      </c>
      <c r="D18" s="15">
        <v>0</v>
      </c>
      <c r="E18" s="15">
        <f t="shared" ref="E18:E23" si="5">C18+D18</f>
        <v>393402.52</v>
      </c>
      <c r="F18" s="15">
        <v>268787.08</v>
      </c>
      <c r="G18" s="15">
        <v>267095.01</v>
      </c>
      <c r="H18" s="15">
        <f t="shared" si="4"/>
        <v>124615.44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393402.52</v>
      </c>
      <c r="D42" s="23">
        <f t="shared" si="12"/>
        <v>0</v>
      </c>
      <c r="E42" s="23">
        <f t="shared" si="12"/>
        <v>393402.52</v>
      </c>
      <c r="F42" s="23">
        <f t="shared" si="12"/>
        <v>268787.08</v>
      </c>
      <c r="G42" s="23">
        <f t="shared" si="12"/>
        <v>267095.01</v>
      </c>
      <c r="H42" s="23">
        <f t="shared" si="12"/>
        <v>124615.44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2018-03-08T21:21:25Z</cp:lastPrinted>
  <dcterms:created xsi:type="dcterms:W3CDTF">2014-02-10T03:37:14Z</dcterms:created>
  <dcterms:modified xsi:type="dcterms:W3CDTF">2020-02-15T20:08:35Z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