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25725"/>
</workbook>
</file>

<file path=xl/calcChain.xml><?xml version="1.0" encoding="utf-8"?>
<calcChain xmlns="http://schemas.openxmlformats.org/spreadsheetml/2006/main">
  <c r="E40" i="5"/>
  <c r="H40" s="1"/>
  <c r="E39"/>
  <c r="H39" s="1"/>
  <c r="E38"/>
  <c r="H38" s="1"/>
  <c r="E37"/>
  <c r="H37" s="1"/>
  <c r="G36"/>
  <c r="G42" s="1"/>
  <c r="F36"/>
  <c r="F42" s="1"/>
  <c r="E36"/>
  <c r="E42" s="1"/>
  <c r="D36"/>
  <c r="D42" s="1"/>
  <c r="C36"/>
  <c r="C42" s="1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G25"/>
  <c r="F25"/>
  <c r="E25"/>
  <c r="D25"/>
  <c r="C25"/>
  <c r="E23"/>
  <c r="H23" s="1"/>
  <c r="E22"/>
  <c r="H22" s="1"/>
  <c r="E21"/>
  <c r="H21" s="1"/>
  <c r="E20"/>
  <c r="H20" s="1"/>
  <c r="E19"/>
  <c r="H19" s="1"/>
  <c r="E18"/>
  <c r="H18" s="1"/>
  <c r="E17"/>
  <c r="H17" s="1"/>
  <c r="G16"/>
  <c r="F16"/>
  <c r="E16"/>
  <c r="D16"/>
  <c r="C16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H6" s="1"/>
  <c r="G6"/>
  <c r="F6"/>
  <c r="E6"/>
  <c r="D6"/>
  <c r="C6"/>
  <c r="G48" i="4"/>
  <c r="F48"/>
  <c r="D48"/>
  <c r="C48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7"/>
  <c r="H37" s="1"/>
  <c r="E36"/>
  <c r="H36" s="1"/>
  <c r="E35"/>
  <c r="H35" s="1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H48" s="1"/>
  <c r="G16" i="8"/>
  <c r="F16"/>
  <c r="D16"/>
  <c r="C16"/>
  <c r="H14"/>
  <c r="E14"/>
  <c r="H12"/>
  <c r="E12"/>
  <c r="H10"/>
  <c r="E10"/>
  <c r="H8"/>
  <c r="E8"/>
  <c r="H6"/>
  <c r="H16" s="1"/>
  <c r="E6"/>
  <c r="E16" s="1"/>
  <c r="E76" i="6"/>
  <c r="H76" s="1"/>
  <c r="E75"/>
  <c r="H75" s="1"/>
  <c r="E74"/>
  <c r="H74" s="1"/>
  <c r="E73"/>
  <c r="H73" s="1"/>
  <c r="E72"/>
  <c r="H72" s="1"/>
  <c r="E71"/>
  <c r="H71" s="1"/>
  <c r="E70"/>
  <c r="H70" s="1"/>
  <c r="G69"/>
  <c r="F69"/>
  <c r="D69"/>
  <c r="C69"/>
  <c r="E69" s="1"/>
  <c r="H69" s="1"/>
  <c r="E68"/>
  <c r="H68" s="1"/>
  <c r="E67"/>
  <c r="H67" s="1"/>
  <c r="E66"/>
  <c r="H66" s="1"/>
  <c r="G65"/>
  <c r="F65"/>
  <c r="D65"/>
  <c r="C65"/>
  <c r="E65" s="1"/>
  <c r="H65" s="1"/>
  <c r="E64"/>
  <c r="H64" s="1"/>
  <c r="E63"/>
  <c r="H63" s="1"/>
  <c r="E62"/>
  <c r="H62" s="1"/>
  <c r="E61"/>
  <c r="H61" s="1"/>
  <c r="E60"/>
  <c r="H60" s="1"/>
  <c r="E59"/>
  <c r="H59" s="1"/>
  <c r="E58"/>
  <c r="H58" s="1"/>
  <c r="G57"/>
  <c r="F57"/>
  <c r="D57"/>
  <c r="C57"/>
  <c r="E57" s="1"/>
  <c r="H57" s="1"/>
  <c r="E56"/>
  <c r="H56" s="1"/>
  <c r="E55"/>
  <c r="H55" s="1"/>
  <c r="E54"/>
  <c r="H54" s="1"/>
  <c r="G53"/>
  <c r="F53"/>
  <c r="D53"/>
  <c r="C53"/>
  <c r="E53" s="1"/>
  <c r="H53" s="1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G43"/>
  <c r="F43"/>
  <c r="D43"/>
  <c r="C43"/>
  <c r="E43" s="1"/>
  <c r="H43" s="1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G33"/>
  <c r="F33"/>
  <c r="D33"/>
  <c r="C33"/>
  <c r="E33" s="1"/>
  <c r="H33" s="1"/>
  <c r="H32"/>
  <c r="E32"/>
  <c r="H31"/>
  <c r="E31"/>
  <c r="E30"/>
  <c r="H30" s="1"/>
  <c r="E29"/>
  <c r="H29" s="1"/>
  <c r="E28"/>
  <c r="H28" s="1"/>
  <c r="E27"/>
  <c r="H27" s="1"/>
  <c r="E26"/>
  <c r="H26" s="1"/>
  <c r="E25"/>
  <c r="H25" s="1"/>
  <c r="E24"/>
  <c r="H24" s="1"/>
  <c r="G23"/>
  <c r="F23"/>
  <c r="D23"/>
  <c r="C23"/>
  <c r="E23" s="1"/>
  <c r="H23" s="1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G13"/>
  <c r="F13"/>
  <c r="D13"/>
  <c r="C13"/>
  <c r="E13" s="1"/>
  <c r="H13" s="1"/>
  <c r="H12"/>
  <c r="E12"/>
  <c r="H11"/>
  <c r="E11"/>
  <c r="H10"/>
  <c r="E10"/>
  <c r="H9"/>
  <c r="E9"/>
  <c r="H8"/>
  <c r="E8"/>
  <c r="H7"/>
  <c r="E7"/>
  <c r="H6"/>
  <c r="E6"/>
  <c r="G5"/>
  <c r="G77" s="1"/>
  <c r="F5"/>
  <c r="F77" s="1"/>
  <c r="D5"/>
  <c r="D77" s="1"/>
  <c r="C5"/>
  <c r="C77" s="1"/>
  <c r="H16" i="5" l="1"/>
  <c r="H25"/>
  <c r="H36"/>
  <c r="E48" i="4"/>
  <c r="E5" i="6"/>
  <c r="H84" i="4"/>
  <c r="G84"/>
  <c r="F84"/>
  <c r="E84"/>
  <c r="D84"/>
  <c r="H82"/>
  <c r="H80"/>
  <c r="H78"/>
  <c r="H76"/>
  <c r="H74"/>
  <c r="H72"/>
  <c r="H70"/>
  <c r="E82"/>
  <c r="E80"/>
  <c r="E78"/>
  <c r="E76"/>
  <c r="E74"/>
  <c r="E72"/>
  <c r="E70"/>
  <c r="C84"/>
  <c r="H62"/>
  <c r="G62"/>
  <c r="F62"/>
  <c r="H60"/>
  <c r="H59"/>
  <c r="H58"/>
  <c r="H57"/>
  <c r="E62"/>
  <c r="E60"/>
  <c r="E59"/>
  <c r="E58"/>
  <c r="E57"/>
  <c r="D62"/>
  <c r="C62"/>
  <c r="H42" i="5" l="1"/>
  <c r="E77" i="6"/>
  <c r="H5"/>
  <c r="H77" s="1"/>
</calcChain>
</file>

<file path=xl/sharedStrings.xml><?xml version="1.0" encoding="utf-8"?>
<sst xmlns="http://schemas.openxmlformats.org/spreadsheetml/2006/main" count="231" uniqueCount="173">
  <si>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</si>
  <si>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</si>
  <si>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</si>
  <si>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</si>
  <si>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</si>
  <si>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</si>
  <si>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</si>
  <si>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</si>
  <si>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</si>
  <si>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</si>
  <si>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</si>
  <si>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</si>
  <si>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</si>
  <si>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</si>
  <si>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</si>
  <si>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</si>
  <si>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</si>
  <si>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</si>
  <si>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</si>
  <si>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</si>
  <si>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</si>
  <si>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</si>
  <si>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</si>
  <si>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</si>
  <si>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</si>
  <si>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</si>
  <si>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</si>
  <si>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</si>
  <si>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</si>
  <si>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</si>
  <si>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</si>
  <si>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</si>
  <si>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</si>
  <si>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</si>
  <si>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</si>
  <si>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</si>
  <si>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</si>
  <si>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</si>
  <si>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</si>
  <si>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</si>
  <si>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</si>
  <si>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</si>
  <si>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</si>
  <si>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</si>
  <si>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</si>
  <si>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</si>
  <si>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</si>
  <si>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</si>
  <si>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</si>
  <si>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</si>
  <si>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</si>
  <si>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</si>
  <si>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</si>
  <si>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</si>
  <si>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</si>
  <si>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</si>
  <si>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</si>
  <si>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</si>
  <si>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</si>
  <si>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</si>
  <si>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</si>
  <si>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</si>
  <si>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</si>
  <si>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</si>
  <si>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</si>
  <si>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</si>
  <si>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</si>
  <si>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</si>
  <si>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</si>
  <si>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</si>
  <si>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</si>
  <si>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</si>
  <si>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</si>
  <si>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</si>
  <si>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</si>
  <si>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</si>
  <si>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</si>
  <si>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</si>
  <si>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</si>
  <si>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</si>
  <si>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</si>
  <si>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</si>
  <si>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</si>
  <si>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</si>
  <si>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</si>
  <si>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</si>
  <si>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</si>
  <si>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</si>
  <si>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</si>
  <si>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</si>
  <si>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</si>
  <si>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</si>
  <si>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</si>
  <si>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</si>
  <si>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</si>
  <si>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</si>
  <si>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</si>
  <si>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</si>
  <si>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</si>
  <si>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</si>
  <si>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</si>
  <si>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</si>
  <si>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</si>
  <si>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</si>
  <si>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</si>
  <si>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</si>
  <si>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</si>
  <si>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</si>
  <si>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</si>
  <si>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</si>
  <si>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</si>
  <si>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</si>
  <si>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</si>
  <si>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</si>
  <si>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</si>
  <si>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</si>
  <si>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</si>
  <si>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</si>
  <si>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</si>
  <si>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</si>
  <si>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</si>
  <si>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</si>
  <si>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</si>
  <si>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</si>
  <si>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</si>
  <si>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</si>
  <si>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</si>
  <si>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</si>
  <si>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PRESIDENCIA MUNICIPAL</t>
  </si>
  <si>
    <t>DERECHOS HUMANO</t>
  </si>
  <si>
    <t>UNIDAD DE ACCESO A LA INFORMACION</t>
  </si>
  <si>
    <t>COMUNICACIÓN SOCIAL</t>
  </si>
  <si>
    <t>SINDICATURA</t>
  </si>
  <si>
    <t>REGIDORES</t>
  </si>
  <si>
    <t>DELEGADOS</t>
  </si>
  <si>
    <t>SRIA DEL H. AYUNTAMI</t>
  </si>
  <si>
    <t>Asesoria Juridica</t>
  </si>
  <si>
    <t>Archivo Historico</t>
  </si>
  <si>
    <t>Juez Municipal</t>
  </si>
  <si>
    <t>Oficina d enlace SRE</t>
  </si>
  <si>
    <t>Proteccion Civil</t>
  </si>
  <si>
    <t>Emergencias 911</t>
  </si>
  <si>
    <t>TESORERIA</t>
  </si>
  <si>
    <t>FISCALIZACION</t>
  </si>
  <si>
    <t>PREDIAL</t>
  </si>
  <si>
    <t>DIRECCION DE DESARROLLO SOCIAL</t>
  </si>
  <si>
    <t>INSTITUTO DE LA MUJER</t>
  </si>
  <si>
    <t xml:space="preserve"> DESARROLLO RURAL</t>
  </si>
  <si>
    <t>CONTRALORIA MUNICIPAL</t>
  </si>
  <si>
    <t>DIRECCION DE SEGURIDAD PUBLICA</t>
  </si>
  <si>
    <t>MOVILIDAD</t>
  </si>
  <si>
    <t>DIRECCION DE OBRAS PUBLICAS</t>
  </si>
  <si>
    <t>DIRECCION DE SERVICIOS MUNICIPALES</t>
  </si>
  <si>
    <t>LIMPIA</t>
  </si>
  <si>
    <t>PARQUES Y JARDINES</t>
  </si>
  <si>
    <t>ZOOLOGICO</t>
  </si>
  <si>
    <t>MERCADO MUNICIPAL</t>
  </si>
  <si>
    <t>PANTEONES</t>
  </si>
  <si>
    <t>ALUMBRADO PUBLICO</t>
  </si>
  <si>
    <t>OFICIALIA MAYOR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</si>
  <si>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</si>
  <si>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</si>
  <si>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</si>
  <si>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</si>
  <si>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</si>
  <si>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</si>
  <si>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</si>
  <si>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Gobierno (Federal/Estatal/Municipal) de MUNICIPIO MOROLEON GTO.
Estado Analítico del Ejercicio del Presupuesto de Egresos
Clasificación Administrativa
Del 1 de Enero al AL 30 DE JUNIO DEL 2019</t>
  </si>
  <si>
    <t>Sector Paraestatal del Gobierno (Federal/Estatal/Municipal) de MUNICIPIO MOROLEON GTO.
Estado Analítico del Ejercicio del Presupuesto de Egresos
Clasificación Administrativa
Del 1 de Enero al AL 30 DE JUNIO DEL 2019</t>
  </si>
  <si>
    <t>MUNICIPIO MOROLEON GTO.
ESTADO ANALÍTICO DEL EJERCICIO DEL PRESUPUESTO DE EGRESOS
Clasificación Funcional (Finalidad y Función)
Del 1 de Enero al  31 de Diciembre del 2019</t>
  </si>
  <si>
    <t>MUNICIPIO MOROLEON GTO.
ESTADO ANALÍTICO DEL EJERCICIO DEL PRESUPUESTO DE EGRESOS
Clasificación Administrativa
Del 1 de Enero al  31 de Diciembre del 2019</t>
  </si>
  <si>
    <t>MUNICIPIO MOROLEON GTO.
ESTADO ANALÍTICO DEL EJERCICIO DEL PRESUPUESTO DE EGRESOS
Clasificación Económica (por Tipo de Gasto)
Del 1 de Enero al 31 de Diciembre del 2019</t>
  </si>
  <si>
    <t>MUNICIPIO MOROLEON GTO.
ESTADO ANALÍTICO DEL EJERCICIO DEL PRESUPUESTO DE EGRESOS
Clasificación por Objeto del Gasto (Capítulo y Concepto)
Del 1 de Enero al 31 de Diciembre del 2019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</si>
</sst>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>
      <selection activeCell="A2" sqref="A2:B4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52" t="s">
        <v>172</v>
      </c>
      <c r="B1" s="53"/>
      <c r="C1" s="53"/>
      <c r="D1" s="53"/>
      <c r="E1" s="53"/>
      <c r="F1" s="53"/>
      <c r="G1" s="53"/>
      <c r="H1" s="54"/>
    </row>
    <row r="2" spans="1:8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8" t="s">
        <v>61</v>
      </c>
      <c r="B5" s="7"/>
      <c r="C5" s="14">
        <f>SUM(C6:C12)</f>
        <v>111966917.84</v>
      </c>
      <c r="D5" s="14">
        <f>SUM(D6:D12)</f>
        <v>4087202.74</v>
      </c>
      <c r="E5" s="14">
        <f>C5+D5</f>
        <v>116054120.58</v>
      </c>
      <c r="F5" s="14">
        <f>SUM(F6:F12)</f>
        <v>111454128.58</v>
      </c>
      <c r="G5" s="14">
        <f>SUM(G6:G12)</f>
        <v>111342108.11</v>
      </c>
      <c r="H5" s="14">
        <f>E5-F5</f>
        <v>4599992</v>
      </c>
    </row>
    <row r="6" spans="1:8">
      <c r="A6" s="49">
        <v>1100</v>
      </c>
      <c r="B6" s="11" t="s">
        <v>70</v>
      </c>
      <c r="C6" s="15">
        <v>60243042.75</v>
      </c>
      <c r="D6" s="15">
        <v>75640.58</v>
      </c>
      <c r="E6" s="15">
        <f t="shared" ref="E6:E69" si="0">C6+D6</f>
        <v>60318683.329999998</v>
      </c>
      <c r="F6" s="15">
        <v>59094774.25</v>
      </c>
      <c r="G6" s="15">
        <v>59094774.25</v>
      </c>
      <c r="H6" s="15">
        <f t="shared" ref="H6:H69" si="1">E6-F6</f>
        <v>1223909.0799999982</v>
      </c>
    </row>
    <row r="7" spans="1:8">
      <c r="A7" s="49">
        <v>1200</v>
      </c>
      <c r="B7" s="11" t="s">
        <v>71</v>
      </c>
      <c r="C7" s="15">
        <v>2063908.8</v>
      </c>
      <c r="D7" s="15">
        <v>-435216.56</v>
      </c>
      <c r="E7" s="15">
        <f t="shared" si="0"/>
        <v>1628692.24</v>
      </c>
      <c r="F7" s="15">
        <v>1384858.36</v>
      </c>
      <c r="G7" s="15">
        <v>1384858.36</v>
      </c>
      <c r="H7" s="15">
        <f t="shared" si="1"/>
        <v>243833.87999999989</v>
      </c>
    </row>
    <row r="8" spans="1:8">
      <c r="A8" s="49">
        <v>1300</v>
      </c>
      <c r="B8" s="11" t="s">
        <v>72</v>
      </c>
      <c r="C8" s="15">
        <v>14562884.67</v>
      </c>
      <c r="D8" s="15">
        <v>504582.93</v>
      </c>
      <c r="E8" s="15">
        <f t="shared" si="0"/>
        <v>15067467.6</v>
      </c>
      <c r="F8" s="15">
        <v>13637569.609999999</v>
      </c>
      <c r="G8" s="15">
        <v>13616598.48</v>
      </c>
      <c r="H8" s="15">
        <f t="shared" si="1"/>
        <v>1429897.9900000002</v>
      </c>
    </row>
    <row r="9" spans="1:8">
      <c r="A9" s="49">
        <v>1400</v>
      </c>
      <c r="B9" s="11" t="s">
        <v>35</v>
      </c>
      <c r="C9" s="15">
        <v>970000</v>
      </c>
      <c r="D9" s="15">
        <v>-93723.87</v>
      </c>
      <c r="E9" s="15">
        <f t="shared" si="0"/>
        <v>876276.13</v>
      </c>
      <c r="F9" s="15">
        <v>773955.08</v>
      </c>
      <c r="G9" s="15">
        <v>773955.08</v>
      </c>
      <c r="H9" s="15">
        <f t="shared" si="1"/>
        <v>102321.05000000005</v>
      </c>
    </row>
    <row r="10" spans="1:8">
      <c r="A10" s="49">
        <v>1500</v>
      </c>
      <c r="B10" s="11" t="s">
        <v>73</v>
      </c>
      <c r="C10" s="15">
        <v>34122081.619999997</v>
      </c>
      <c r="D10" s="15">
        <v>4040419.66</v>
      </c>
      <c r="E10" s="15">
        <f t="shared" si="0"/>
        <v>38162501.280000001</v>
      </c>
      <c r="F10" s="15">
        <v>36562971.280000001</v>
      </c>
      <c r="G10" s="15">
        <v>36471921.939999998</v>
      </c>
      <c r="H10" s="15">
        <f t="shared" si="1"/>
        <v>1599530</v>
      </c>
    </row>
    <row r="11" spans="1:8">
      <c r="A11" s="49">
        <v>1600</v>
      </c>
      <c r="B11" s="11" t="s">
        <v>36</v>
      </c>
      <c r="C11" s="15">
        <v>5000</v>
      </c>
      <c r="D11" s="15">
        <v>-4500</v>
      </c>
      <c r="E11" s="15">
        <f t="shared" si="0"/>
        <v>500</v>
      </c>
      <c r="F11" s="15">
        <v>0</v>
      </c>
      <c r="G11" s="15">
        <v>0</v>
      </c>
      <c r="H11" s="15">
        <f t="shared" si="1"/>
        <v>500</v>
      </c>
    </row>
    <row r="12" spans="1:8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48" t="s">
        <v>62</v>
      </c>
      <c r="B13" s="7"/>
      <c r="C13" s="15">
        <f>SUM(C14:C22)</f>
        <v>16723161.560000001</v>
      </c>
      <c r="D13" s="15">
        <f>SUM(D14:D22)</f>
        <v>5009902.3699999992</v>
      </c>
      <c r="E13" s="15">
        <f t="shared" si="0"/>
        <v>21733063.93</v>
      </c>
      <c r="F13" s="15">
        <f>SUM(F14:F22)</f>
        <v>19728367.140000001</v>
      </c>
      <c r="G13" s="15">
        <f>SUM(G14:G22)</f>
        <v>19728367.140000001</v>
      </c>
      <c r="H13" s="15">
        <f t="shared" si="1"/>
        <v>2004696.7899999991</v>
      </c>
    </row>
    <row r="14" spans="1:8">
      <c r="A14" s="49">
        <v>2100</v>
      </c>
      <c r="B14" s="11" t="s">
        <v>75</v>
      </c>
      <c r="C14" s="15">
        <v>1753940.46</v>
      </c>
      <c r="D14" s="15">
        <v>-449168.57</v>
      </c>
      <c r="E14" s="15">
        <f t="shared" si="0"/>
        <v>1304771.8899999999</v>
      </c>
      <c r="F14" s="15">
        <v>1001812.4</v>
      </c>
      <c r="G14" s="15">
        <v>1001812.4</v>
      </c>
      <c r="H14" s="15">
        <f t="shared" si="1"/>
        <v>302959.48999999987</v>
      </c>
    </row>
    <row r="15" spans="1:8">
      <c r="A15" s="49">
        <v>2200</v>
      </c>
      <c r="B15" s="11" t="s">
        <v>76</v>
      </c>
      <c r="C15" s="15">
        <v>957466.84</v>
      </c>
      <c r="D15" s="15">
        <v>351406.14</v>
      </c>
      <c r="E15" s="15">
        <f t="shared" si="0"/>
        <v>1308872.98</v>
      </c>
      <c r="F15" s="15">
        <v>1161555.57</v>
      </c>
      <c r="G15" s="15">
        <v>1161555.57</v>
      </c>
      <c r="H15" s="15">
        <f t="shared" si="1"/>
        <v>147317.40999999992</v>
      </c>
    </row>
    <row r="16" spans="1:8">
      <c r="A16" s="49">
        <v>2300</v>
      </c>
      <c r="B16" s="11" t="s">
        <v>77</v>
      </c>
      <c r="C16" s="15">
        <v>19600</v>
      </c>
      <c r="D16" s="15">
        <v>2000</v>
      </c>
      <c r="E16" s="15">
        <f t="shared" si="0"/>
        <v>21600</v>
      </c>
      <c r="F16" s="15">
        <v>17980</v>
      </c>
      <c r="G16" s="15">
        <v>17980</v>
      </c>
      <c r="H16" s="15">
        <f t="shared" si="1"/>
        <v>3620</v>
      </c>
    </row>
    <row r="17" spans="1:8">
      <c r="A17" s="49">
        <v>2400</v>
      </c>
      <c r="B17" s="11" t="s">
        <v>78</v>
      </c>
      <c r="C17" s="15">
        <v>5264312.25</v>
      </c>
      <c r="D17" s="15">
        <v>889535.88</v>
      </c>
      <c r="E17" s="15">
        <f t="shared" si="0"/>
        <v>6153848.1299999999</v>
      </c>
      <c r="F17" s="15">
        <v>5665587.0599999996</v>
      </c>
      <c r="G17" s="15">
        <v>5665587.0599999996</v>
      </c>
      <c r="H17" s="15">
        <f t="shared" si="1"/>
        <v>488261.0700000003</v>
      </c>
    </row>
    <row r="18" spans="1:8">
      <c r="A18" s="49">
        <v>2500</v>
      </c>
      <c r="B18" s="11" t="s">
        <v>79</v>
      </c>
      <c r="C18" s="15">
        <v>503050</v>
      </c>
      <c r="D18" s="15">
        <v>-227801.64</v>
      </c>
      <c r="E18" s="15">
        <f t="shared" si="0"/>
        <v>275248.36</v>
      </c>
      <c r="F18" s="15">
        <v>201525.33</v>
      </c>
      <c r="G18" s="15">
        <v>201525.33</v>
      </c>
      <c r="H18" s="15">
        <f t="shared" si="1"/>
        <v>73723.03</v>
      </c>
    </row>
    <row r="19" spans="1:8">
      <c r="A19" s="49">
        <v>2600</v>
      </c>
      <c r="B19" s="11" t="s">
        <v>80</v>
      </c>
      <c r="C19" s="15">
        <v>4376496.7</v>
      </c>
      <c r="D19" s="15">
        <v>4669849.8099999996</v>
      </c>
      <c r="E19" s="15">
        <f t="shared" si="0"/>
        <v>9046346.5099999998</v>
      </c>
      <c r="F19" s="15">
        <v>8390791.4900000002</v>
      </c>
      <c r="G19" s="15">
        <v>8390791.4900000002</v>
      </c>
      <c r="H19" s="15">
        <f t="shared" si="1"/>
        <v>655555.01999999955</v>
      </c>
    </row>
    <row r="20" spans="1:8">
      <c r="A20" s="49">
        <v>2700</v>
      </c>
      <c r="B20" s="11" t="s">
        <v>81</v>
      </c>
      <c r="C20" s="15">
        <v>1231900</v>
      </c>
      <c r="D20" s="15">
        <v>294914.40000000002</v>
      </c>
      <c r="E20" s="15">
        <f t="shared" si="0"/>
        <v>1526814.4</v>
      </c>
      <c r="F20" s="15">
        <v>1480633.22</v>
      </c>
      <c r="G20" s="15">
        <v>1480633.22</v>
      </c>
      <c r="H20" s="15">
        <f t="shared" si="1"/>
        <v>46181.179999999935</v>
      </c>
    </row>
    <row r="21" spans="1:8">
      <c r="A21" s="49">
        <v>2800</v>
      </c>
      <c r="B21" s="11" t="s">
        <v>82</v>
      </c>
      <c r="C21" s="15">
        <v>20000</v>
      </c>
      <c r="D21" s="15">
        <v>-20000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>
      <c r="A22" s="49">
        <v>2900</v>
      </c>
      <c r="B22" s="11" t="s">
        <v>83</v>
      </c>
      <c r="C22" s="15">
        <v>2596395.31</v>
      </c>
      <c r="D22" s="15">
        <v>-500833.65</v>
      </c>
      <c r="E22" s="15">
        <f t="shared" si="0"/>
        <v>2095561.6600000001</v>
      </c>
      <c r="F22" s="15">
        <v>1808482.07</v>
      </c>
      <c r="G22" s="15">
        <v>1808482.07</v>
      </c>
      <c r="H22" s="15">
        <f t="shared" si="1"/>
        <v>287079.59000000008</v>
      </c>
    </row>
    <row r="23" spans="1:8">
      <c r="A23" s="48" t="s">
        <v>63</v>
      </c>
      <c r="B23" s="7"/>
      <c r="C23" s="15">
        <f>SUM(C24:C32)</f>
        <v>24835351.770000003</v>
      </c>
      <c r="D23" s="15">
        <f>SUM(D24:D32)</f>
        <v>296200.83999999997</v>
      </c>
      <c r="E23" s="15">
        <f t="shared" si="0"/>
        <v>25131552.610000003</v>
      </c>
      <c r="F23" s="15">
        <f>SUM(F24:F32)</f>
        <v>22899570.800000001</v>
      </c>
      <c r="G23" s="15">
        <f>SUM(G24:G32)</f>
        <v>22535519.780000001</v>
      </c>
      <c r="H23" s="15">
        <f t="shared" si="1"/>
        <v>2231981.8100000024</v>
      </c>
    </row>
    <row r="24" spans="1:8">
      <c r="A24" s="49">
        <v>3100</v>
      </c>
      <c r="B24" s="11" t="s">
        <v>84</v>
      </c>
      <c r="C24" s="15">
        <v>3888068.04</v>
      </c>
      <c r="D24" s="15">
        <v>432987.89</v>
      </c>
      <c r="E24" s="15">
        <f t="shared" si="0"/>
        <v>4321055.93</v>
      </c>
      <c r="F24" s="15">
        <v>3888187.49</v>
      </c>
      <c r="G24" s="15">
        <v>3798773.53</v>
      </c>
      <c r="H24" s="15">
        <f t="shared" si="1"/>
        <v>432868.43999999948</v>
      </c>
    </row>
    <row r="25" spans="1:8">
      <c r="A25" s="49">
        <v>3200</v>
      </c>
      <c r="B25" s="11" t="s">
        <v>85</v>
      </c>
      <c r="C25" s="15">
        <v>296000</v>
      </c>
      <c r="D25" s="15">
        <v>-43544</v>
      </c>
      <c r="E25" s="15">
        <f t="shared" si="0"/>
        <v>252456</v>
      </c>
      <c r="F25" s="15">
        <v>248128.66</v>
      </c>
      <c r="G25" s="15">
        <v>248128.66</v>
      </c>
      <c r="H25" s="15">
        <f t="shared" si="1"/>
        <v>4327.3399999999965</v>
      </c>
    </row>
    <row r="26" spans="1:8">
      <c r="A26" s="49">
        <v>3300</v>
      </c>
      <c r="B26" s="11" t="s">
        <v>86</v>
      </c>
      <c r="C26" s="15">
        <v>979160.61</v>
      </c>
      <c r="D26" s="15">
        <v>-270389.77</v>
      </c>
      <c r="E26" s="15">
        <f t="shared" si="0"/>
        <v>708770.84</v>
      </c>
      <c r="F26" s="15">
        <v>563347.9</v>
      </c>
      <c r="G26" s="15">
        <v>563347.9</v>
      </c>
      <c r="H26" s="15">
        <f t="shared" si="1"/>
        <v>145422.93999999994</v>
      </c>
    </row>
    <row r="27" spans="1:8">
      <c r="A27" s="49">
        <v>3400</v>
      </c>
      <c r="B27" s="11" t="s">
        <v>87</v>
      </c>
      <c r="C27" s="15">
        <v>545500</v>
      </c>
      <c r="D27" s="15">
        <v>-179090.33</v>
      </c>
      <c r="E27" s="15">
        <f t="shared" si="0"/>
        <v>366409.67000000004</v>
      </c>
      <c r="F27" s="15">
        <v>354580.2</v>
      </c>
      <c r="G27" s="15">
        <v>354580.2</v>
      </c>
      <c r="H27" s="15">
        <f t="shared" si="1"/>
        <v>11829.47000000003</v>
      </c>
    </row>
    <row r="28" spans="1:8">
      <c r="A28" s="49">
        <v>3500</v>
      </c>
      <c r="B28" s="11" t="s">
        <v>88</v>
      </c>
      <c r="C28" s="15">
        <v>1806918.95</v>
      </c>
      <c r="D28" s="15">
        <v>-809031.67</v>
      </c>
      <c r="E28" s="15">
        <f t="shared" si="0"/>
        <v>997887.27999999991</v>
      </c>
      <c r="F28" s="15">
        <v>801942.2</v>
      </c>
      <c r="G28" s="15">
        <v>801942.2</v>
      </c>
      <c r="H28" s="15">
        <f t="shared" si="1"/>
        <v>195945.07999999996</v>
      </c>
    </row>
    <row r="29" spans="1:8">
      <c r="A29" s="49">
        <v>3600</v>
      </c>
      <c r="B29" s="11" t="s">
        <v>89</v>
      </c>
      <c r="C29" s="15">
        <v>1412019</v>
      </c>
      <c r="D29" s="15">
        <v>188654.8</v>
      </c>
      <c r="E29" s="15">
        <f t="shared" si="0"/>
        <v>1600673.8</v>
      </c>
      <c r="F29" s="15">
        <v>1345757.75</v>
      </c>
      <c r="G29" s="15">
        <v>1345757.75</v>
      </c>
      <c r="H29" s="15">
        <f t="shared" si="1"/>
        <v>254916.05000000005</v>
      </c>
    </row>
    <row r="30" spans="1:8">
      <c r="A30" s="49">
        <v>3700</v>
      </c>
      <c r="B30" s="11" t="s">
        <v>90</v>
      </c>
      <c r="C30" s="15">
        <v>670748.25</v>
      </c>
      <c r="D30" s="15">
        <v>-46967.35</v>
      </c>
      <c r="E30" s="15">
        <f t="shared" si="0"/>
        <v>623780.9</v>
      </c>
      <c r="F30" s="15">
        <v>483803.01</v>
      </c>
      <c r="G30" s="15">
        <v>483803.01</v>
      </c>
      <c r="H30" s="15">
        <f t="shared" si="1"/>
        <v>139977.89000000001</v>
      </c>
    </row>
    <row r="31" spans="1:8">
      <c r="A31" s="49">
        <v>3800</v>
      </c>
      <c r="B31" s="11" t="s">
        <v>91</v>
      </c>
      <c r="C31" s="15">
        <v>2736520</v>
      </c>
      <c r="D31" s="15">
        <v>830469.24</v>
      </c>
      <c r="E31" s="15">
        <f t="shared" si="0"/>
        <v>3566989.24</v>
      </c>
      <c r="F31" s="15">
        <v>3230482.67</v>
      </c>
      <c r="G31" s="15">
        <v>3227067.17</v>
      </c>
      <c r="H31" s="15">
        <f t="shared" si="1"/>
        <v>336506.5700000003</v>
      </c>
    </row>
    <row r="32" spans="1:8">
      <c r="A32" s="49">
        <v>3900</v>
      </c>
      <c r="B32" s="11" t="s">
        <v>19</v>
      </c>
      <c r="C32" s="15">
        <v>12500416.92</v>
      </c>
      <c r="D32" s="15">
        <v>193112.03</v>
      </c>
      <c r="E32" s="15">
        <f t="shared" si="0"/>
        <v>12693528.949999999</v>
      </c>
      <c r="F32" s="15">
        <v>11983340.92</v>
      </c>
      <c r="G32" s="15">
        <v>11712119.359999999</v>
      </c>
      <c r="H32" s="15">
        <f t="shared" si="1"/>
        <v>710188.02999999933</v>
      </c>
    </row>
    <row r="33" spans="1:8">
      <c r="A33" s="48" t="s">
        <v>64</v>
      </c>
      <c r="B33" s="7"/>
      <c r="C33" s="15">
        <f>SUM(C34:C42)</f>
        <v>18067427.310000002</v>
      </c>
      <c r="D33" s="15">
        <f>SUM(D34:D42)</f>
        <v>27710118.57</v>
      </c>
      <c r="E33" s="15">
        <f t="shared" si="0"/>
        <v>45777545.880000003</v>
      </c>
      <c r="F33" s="15">
        <f>SUM(F34:F42)</f>
        <v>42768714.460000008</v>
      </c>
      <c r="G33" s="15">
        <f>SUM(G34:G42)</f>
        <v>38084985.659999996</v>
      </c>
      <c r="H33" s="15">
        <f t="shared" si="1"/>
        <v>3008831.4199999943</v>
      </c>
    </row>
    <row r="34" spans="1:8">
      <c r="A34" s="49">
        <v>4100</v>
      </c>
      <c r="B34" s="11" t="s">
        <v>92</v>
      </c>
      <c r="C34" s="15">
        <v>8591180.4199999999</v>
      </c>
      <c r="D34" s="15">
        <v>8308712.5800000001</v>
      </c>
      <c r="E34" s="15">
        <f t="shared" si="0"/>
        <v>16899893</v>
      </c>
      <c r="F34" s="15">
        <v>16710066.460000001</v>
      </c>
      <c r="G34" s="15">
        <v>16710066.460000001</v>
      </c>
      <c r="H34" s="15">
        <f t="shared" si="1"/>
        <v>189826.53999999911</v>
      </c>
    </row>
    <row r="35" spans="1:8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>
      <c r="A37" s="49">
        <v>4400</v>
      </c>
      <c r="B37" s="11" t="s">
        <v>95</v>
      </c>
      <c r="C37" s="15">
        <v>5329340.5599999996</v>
      </c>
      <c r="D37" s="15">
        <v>16817033.48</v>
      </c>
      <c r="E37" s="15">
        <f t="shared" si="0"/>
        <v>22146374.039999999</v>
      </c>
      <c r="F37" s="15">
        <v>20251565.52</v>
      </c>
      <c r="G37" s="15">
        <v>15567836.720000001</v>
      </c>
      <c r="H37" s="15">
        <f t="shared" si="1"/>
        <v>1894808.5199999996</v>
      </c>
    </row>
    <row r="38" spans="1:8">
      <c r="A38" s="49">
        <v>4500</v>
      </c>
      <c r="B38" s="11" t="s">
        <v>41</v>
      </c>
      <c r="C38" s="15">
        <v>4146906.33</v>
      </c>
      <c r="D38" s="15">
        <v>2584372.5099999998</v>
      </c>
      <c r="E38" s="15">
        <f t="shared" si="0"/>
        <v>6731278.8399999999</v>
      </c>
      <c r="F38" s="15">
        <v>5807082.4800000004</v>
      </c>
      <c r="G38" s="15">
        <v>5807082.4800000004</v>
      </c>
      <c r="H38" s="15">
        <f t="shared" si="1"/>
        <v>924196.3599999994</v>
      </c>
    </row>
    <row r="39" spans="1:8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>
      <c r="A43" s="48" t="s">
        <v>65</v>
      </c>
      <c r="B43" s="7"/>
      <c r="C43" s="15">
        <f>SUM(C44:C52)</f>
        <v>3873231</v>
      </c>
      <c r="D43" s="15">
        <f>SUM(D44:D52)</f>
        <v>-749102.41</v>
      </c>
      <c r="E43" s="15">
        <f t="shared" si="0"/>
        <v>3124128.59</v>
      </c>
      <c r="F43" s="15">
        <f>SUM(F44:F52)</f>
        <v>2942765.0700000003</v>
      </c>
      <c r="G43" s="15">
        <f>SUM(G44:G52)</f>
        <v>2942765.0700000003</v>
      </c>
      <c r="H43" s="15">
        <f t="shared" si="1"/>
        <v>181363.51999999955</v>
      </c>
    </row>
    <row r="44" spans="1:8">
      <c r="A44" s="49">
        <v>5100</v>
      </c>
      <c r="B44" s="11" t="s">
        <v>99</v>
      </c>
      <c r="C44" s="15">
        <v>730200</v>
      </c>
      <c r="D44" s="15">
        <v>-175172.14</v>
      </c>
      <c r="E44" s="15">
        <f t="shared" si="0"/>
        <v>555027.86</v>
      </c>
      <c r="F44" s="15">
        <v>503937.47</v>
      </c>
      <c r="G44" s="15">
        <v>503937.47</v>
      </c>
      <c r="H44" s="15">
        <f t="shared" si="1"/>
        <v>51090.390000000014</v>
      </c>
    </row>
    <row r="45" spans="1:8">
      <c r="A45" s="49">
        <v>5200</v>
      </c>
      <c r="B45" s="11" t="s">
        <v>100</v>
      </c>
      <c r="C45" s="15">
        <v>77000</v>
      </c>
      <c r="D45" s="15">
        <v>74735.42</v>
      </c>
      <c r="E45" s="15">
        <f t="shared" si="0"/>
        <v>151735.41999999998</v>
      </c>
      <c r="F45" s="15">
        <v>141461.98000000001</v>
      </c>
      <c r="G45" s="15">
        <v>141461.98000000001</v>
      </c>
      <c r="H45" s="15">
        <f t="shared" si="1"/>
        <v>10273.439999999973</v>
      </c>
    </row>
    <row r="46" spans="1:8">
      <c r="A46" s="49">
        <v>5300</v>
      </c>
      <c r="B46" s="11" t="s">
        <v>101</v>
      </c>
      <c r="C46" s="15">
        <v>35000</v>
      </c>
      <c r="D46" s="15">
        <v>-35000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>
      <c r="A47" s="49">
        <v>5400</v>
      </c>
      <c r="B47" s="11" t="s">
        <v>102</v>
      </c>
      <c r="C47" s="15">
        <v>1611365</v>
      </c>
      <c r="D47" s="15">
        <v>33818.1</v>
      </c>
      <c r="E47" s="15">
        <f t="shared" si="0"/>
        <v>1645183.1</v>
      </c>
      <c r="F47" s="15">
        <v>1639390</v>
      </c>
      <c r="G47" s="15">
        <v>1639390</v>
      </c>
      <c r="H47" s="15">
        <f t="shared" si="1"/>
        <v>5793.1000000000931</v>
      </c>
    </row>
    <row r="48" spans="1:8">
      <c r="A48" s="49">
        <v>5500</v>
      </c>
      <c r="B48" s="11" t="s">
        <v>103</v>
      </c>
      <c r="C48" s="15">
        <v>225000</v>
      </c>
      <c r="D48" s="15">
        <v>-18736.38</v>
      </c>
      <c r="E48" s="15">
        <f t="shared" si="0"/>
        <v>206263.62</v>
      </c>
      <c r="F48" s="15">
        <v>204821.48</v>
      </c>
      <c r="G48" s="15">
        <v>204821.48</v>
      </c>
      <c r="H48" s="15">
        <f t="shared" si="1"/>
        <v>1442.1399999999849</v>
      </c>
    </row>
    <row r="49" spans="1:8">
      <c r="A49" s="49">
        <v>5600</v>
      </c>
      <c r="B49" s="11" t="s">
        <v>104</v>
      </c>
      <c r="C49" s="15">
        <v>1048666</v>
      </c>
      <c r="D49" s="15">
        <v>-542701.43000000005</v>
      </c>
      <c r="E49" s="15">
        <f t="shared" si="0"/>
        <v>505964.56999999995</v>
      </c>
      <c r="F49" s="15">
        <v>397140.12</v>
      </c>
      <c r="G49" s="15">
        <v>397140.12</v>
      </c>
      <c r="H49" s="15">
        <f t="shared" si="1"/>
        <v>108824.44999999995</v>
      </c>
    </row>
    <row r="50" spans="1:8">
      <c r="A50" s="49">
        <v>5700</v>
      </c>
      <c r="B50" s="11" t="s">
        <v>105</v>
      </c>
      <c r="C50" s="15">
        <v>40000</v>
      </c>
      <c r="D50" s="15">
        <v>-7080</v>
      </c>
      <c r="E50" s="15">
        <f t="shared" si="0"/>
        <v>32920</v>
      </c>
      <c r="F50" s="15">
        <v>29920</v>
      </c>
      <c r="G50" s="15">
        <v>29920</v>
      </c>
      <c r="H50" s="15">
        <f t="shared" si="1"/>
        <v>3000</v>
      </c>
    </row>
    <row r="51" spans="1:8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>
      <c r="A52" s="49">
        <v>5900</v>
      </c>
      <c r="B52" s="11" t="s">
        <v>107</v>
      </c>
      <c r="C52" s="15">
        <v>106000</v>
      </c>
      <c r="D52" s="15">
        <v>-78965.98</v>
      </c>
      <c r="E52" s="15">
        <f t="shared" si="0"/>
        <v>27034.020000000004</v>
      </c>
      <c r="F52" s="15">
        <v>26094.02</v>
      </c>
      <c r="G52" s="15">
        <v>26094.02</v>
      </c>
      <c r="H52" s="15">
        <f t="shared" si="1"/>
        <v>940.00000000000364</v>
      </c>
    </row>
    <row r="53" spans="1:8">
      <c r="A53" s="48" t="s">
        <v>66</v>
      </c>
      <c r="B53" s="7"/>
      <c r="C53" s="15">
        <f>SUM(C54:C56)</f>
        <v>380000</v>
      </c>
      <c r="D53" s="15">
        <f>SUM(D54:D56)</f>
        <v>98062560.549999997</v>
      </c>
      <c r="E53" s="15">
        <f t="shared" si="0"/>
        <v>98442560.549999997</v>
      </c>
      <c r="F53" s="15">
        <f>SUM(F54:F56)</f>
        <v>37016789.210000001</v>
      </c>
      <c r="G53" s="15">
        <f>SUM(G54:G56)</f>
        <v>32265884.949999999</v>
      </c>
      <c r="H53" s="15">
        <f t="shared" si="1"/>
        <v>61425771.339999996</v>
      </c>
    </row>
    <row r="54" spans="1:8">
      <c r="A54" s="49">
        <v>6100</v>
      </c>
      <c r="B54" s="11" t="s">
        <v>108</v>
      </c>
      <c r="C54" s="15">
        <v>330000</v>
      </c>
      <c r="D54" s="15">
        <v>96854893.799999997</v>
      </c>
      <c r="E54" s="15">
        <f t="shared" si="0"/>
        <v>97184893.799999997</v>
      </c>
      <c r="F54" s="15">
        <v>36045900.280000001</v>
      </c>
      <c r="G54" s="15">
        <v>31294996.02</v>
      </c>
      <c r="H54" s="15">
        <f t="shared" si="1"/>
        <v>61138993.519999996</v>
      </c>
    </row>
    <row r="55" spans="1:8">
      <c r="A55" s="49">
        <v>6200</v>
      </c>
      <c r="B55" s="11" t="s">
        <v>109</v>
      </c>
      <c r="C55" s="15">
        <v>10000</v>
      </c>
      <c r="D55" s="15">
        <v>871774.07</v>
      </c>
      <c r="E55" s="15">
        <f t="shared" si="0"/>
        <v>881774.07</v>
      </c>
      <c r="F55" s="15">
        <v>830720.79</v>
      </c>
      <c r="G55" s="15">
        <v>830720.79</v>
      </c>
      <c r="H55" s="15">
        <f t="shared" si="1"/>
        <v>51053.279999999912</v>
      </c>
    </row>
    <row r="56" spans="1:8">
      <c r="A56" s="49">
        <v>6300</v>
      </c>
      <c r="B56" s="11" t="s">
        <v>110</v>
      </c>
      <c r="C56" s="15">
        <v>40000</v>
      </c>
      <c r="D56" s="15">
        <v>335892.68</v>
      </c>
      <c r="E56" s="15">
        <f t="shared" si="0"/>
        <v>375892.68</v>
      </c>
      <c r="F56" s="15">
        <v>140168.14000000001</v>
      </c>
      <c r="G56" s="15">
        <v>140168.14000000001</v>
      </c>
      <c r="H56" s="15">
        <f t="shared" si="1"/>
        <v>235724.53999999998</v>
      </c>
    </row>
    <row r="57" spans="1:8">
      <c r="A57" s="48" t="s">
        <v>67</v>
      </c>
      <c r="B57" s="7"/>
      <c r="C57" s="15">
        <f>SUM(C58:C64)</f>
        <v>100000</v>
      </c>
      <c r="D57" s="15">
        <f>SUM(D58:D64)</f>
        <v>-6342.34</v>
      </c>
      <c r="E57" s="15">
        <f t="shared" si="0"/>
        <v>93657.66</v>
      </c>
      <c r="F57" s="15">
        <f>SUM(F58:F64)</f>
        <v>0</v>
      </c>
      <c r="G57" s="15">
        <f>SUM(G58:G64)</f>
        <v>0</v>
      </c>
      <c r="H57" s="15">
        <f t="shared" si="1"/>
        <v>93657.66</v>
      </c>
    </row>
    <row r="58" spans="1:8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>
      <c r="A64" s="49">
        <v>7900</v>
      </c>
      <c r="B64" s="11" t="s">
        <v>117</v>
      </c>
      <c r="C64" s="15">
        <v>100000</v>
      </c>
      <c r="D64" s="15">
        <v>-6342.34</v>
      </c>
      <c r="E64" s="15">
        <f t="shared" si="0"/>
        <v>93657.66</v>
      </c>
      <c r="F64" s="15">
        <v>0</v>
      </c>
      <c r="G64" s="15">
        <v>0</v>
      </c>
      <c r="H64" s="15">
        <f t="shared" si="1"/>
        <v>93657.66</v>
      </c>
    </row>
    <row r="65" spans="1:8">
      <c r="A65" s="48" t="s">
        <v>68</v>
      </c>
      <c r="B65" s="7"/>
      <c r="C65" s="15">
        <f>SUM(C66:C68)</f>
        <v>42212164.020000003</v>
      </c>
      <c r="D65" s="15">
        <f>SUM(D66:D68)</f>
        <v>-32996804.609999999</v>
      </c>
      <c r="E65" s="15">
        <f t="shared" si="0"/>
        <v>9215359.4100000039</v>
      </c>
      <c r="F65" s="15">
        <f>SUM(F66:F68)</f>
        <v>1653169.14</v>
      </c>
      <c r="G65" s="15">
        <f>SUM(G66:G68)</f>
        <v>1653169.14</v>
      </c>
      <c r="H65" s="15">
        <f t="shared" si="1"/>
        <v>7562190.2700000042</v>
      </c>
    </row>
    <row r="66" spans="1:8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>
      <c r="A68" s="49">
        <v>8500</v>
      </c>
      <c r="B68" s="11" t="s">
        <v>40</v>
      </c>
      <c r="C68" s="15">
        <v>42212164.020000003</v>
      </c>
      <c r="D68" s="15">
        <v>-32996804.609999999</v>
      </c>
      <c r="E68" s="15">
        <f t="shared" si="0"/>
        <v>9215359.4100000039</v>
      </c>
      <c r="F68" s="15">
        <v>1653169.14</v>
      </c>
      <c r="G68" s="15">
        <v>1653169.14</v>
      </c>
      <c r="H68" s="15">
        <f t="shared" si="1"/>
        <v>7562190.2700000042</v>
      </c>
    </row>
    <row r="69" spans="1:8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>
      <c r="A77" s="8"/>
      <c r="B77" s="13" t="s">
        <v>53</v>
      </c>
      <c r="C77" s="17">
        <f t="shared" ref="C77:H77" si="4">SUM(C5+C13+C23+C33+C43+C53+C57+C65+C69)</f>
        <v>218158253.50000003</v>
      </c>
      <c r="D77" s="17">
        <f t="shared" si="4"/>
        <v>101413735.70999999</v>
      </c>
      <c r="E77" s="17">
        <f t="shared" si="4"/>
        <v>319571989.21000004</v>
      </c>
      <c r="F77" s="17">
        <f t="shared" si="4"/>
        <v>238463504.40000001</v>
      </c>
      <c r="G77" s="17">
        <f t="shared" si="4"/>
        <v>228552799.84999996</v>
      </c>
      <c r="H77" s="17">
        <f t="shared" si="4"/>
        <v>81108484.810000002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Normal="100" workbookViewId="0">
      <selection activeCell="A2" sqref="A2:B4"/>
    </sheetView>
  </sheetViews>
  <sheetFormatPr baseColWidth="10" defaultRowHeight="11.25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>
      <c r="A1" s="52" t="s">
        <v>171</v>
      </c>
      <c r="B1" s="53"/>
      <c r="C1" s="53"/>
      <c r="D1" s="53"/>
      <c r="E1" s="53"/>
      <c r="F1" s="53"/>
      <c r="G1" s="53"/>
      <c r="H1" s="54"/>
    </row>
    <row r="2" spans="1:8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0</v>
      </c>
      <c r="C6" s="50">
        <v>167445952.15000001</v>
      </c>
      <c r="D6" s="50">
        <v>34519052.009999998</v>
      </c>
      <c r="E6" s="50">
        <f>C6+D6</f>
        <v>201965004.16</v>
      </c>
      <c r="F6" s="50">
        <v>191043698.5</v>
      </c>
      <c r="G6" s="50">
        <v>185883898.21000001</v>
      </c>
      <c r="H6" s="50">
        <f>E6-F6</f>
        <v>10921305.659999996</v>
      </c>
    </row>
    <row r="7" spans="1:8">
      <c r="A7" s="5"/>
      <c r="B7" s="18"/>
      <c r="C7" s="50"/>
      <c r="D7" s="50"/>
      <c r="E7" s="50"/>
      <c r="F7" s="50"/>
      <c r="G7" s="50"/>
      <c r="H7" s="50"/>
    </row>
    <row r="8" spans="1:8">
      <c r="A8" s="5"/>
      <c r="B8" s="18" t="s">
        <v>1</v>
      </c>
      <c r="C8" s="50">
        <v>46565395.020000003</v>
      </c>
      <c r="D8" s="50">
        <v>64310311.189999998</v>
      </c>
      <c r="E8" s="50">
        <f>C8+D8</f>
        <v>110875706.21000001</v>
      </c>
      <c r="F8" s="50">
        <v>41612723.420000002</v>
      </c>
      <c r="G8" s="50">
        <v>36861819.159999996</v>
      </c>
      <c r="H8" s="50">
        <f>E8-F8</f>
        <v>69262982.790000007</v>
      </c>
    </row>
    <row r="9" spans="1:8">
      <c r="A9" s="5"/>
      <c r="B9" s="18"/>
      <c r="C9" s="50"/>
      <c r="D9" s="50"/>
      <c r="E9" s="50"/>
      <c r="F9" s="50"/>
      <c r="G9" s="50"/>
      <c r="H9" s="50"/>
    </row>
    <row r="10" spans="1:8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>
      <c r="A11" s="5"/>
      <c r="B11" s="18"/>
      <c r="C11" s="50"/>
      <c r="D11" s="50"/>
      <c r="E11" s="50"/>
      <c r="F11" s="50"/>
      <c r="G11" s="50"/>
      <c r="H11" s="50"/>
    </row>
    <row r="12" spans="1:8">
      <c r="A12" s="5"/>
      <c r="B12" s="18" t="s">
        <v>41</v>
      </c>
      <c r="C12" s="50">
        <v>4146906.33</v>
      </c>
      <c r="D12" s="50">
        <v>2584372.5099999998</v>
      </c>
      <c r="E12" s="50">
        <f>C12+D12</f>
        <v>6731278.8399999999</v>
      </c>
      <c r="F12" s="50">
        <v>5807082.4800000004</v>
      </c>
      <c r="G12" s="50">
        <v>5807082.4800000004</v>
      </c>
      <c r="H12" s="50">
        <f>E12-F12</f>
        <v>924196.3599999994</v>
      </c>
    </row>
    <row r="13" spans="1:8">
      <c r="A13" s="5"/>
      <c r="B13" s="18"/>
      <c r="C13" s="50"/>
      <c r="D13" s="50"/>
      <c r="E13" s="50"/>
      <c r="F13" s="50"/>
      <c r="G13" s="50"/>
      <c r="H13" s="50"/>
    </row>
    <row r="14" spans="1:8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>
      <c r="A15" s="6"/>
      <c r="B15" s="19"/>
      <c r="C15" s="51"/>
      <c r="D15" s="51"/>
      <c r="E15" s="51"/>
      <c r="F15" s="51"/>
      <c r="G15" s="51"/>
      <c r="H15" s="51"/>
    </row>
    <row r="16" spans="1:8">
      <c r="A16" s="20"/>
      <c r="B16" s="13" t="s">
        <v>53</v>
      </c>
      <c r="C16" s="17">
        <f>SUM(C6+C8+C10+C12+C14)</f>
        <v>218158253.50000003</v>
      </c>
      <c r="D16" s="17">
        <f>SUM(D6+D8+D10+D12+D14)</f>
        <v>101413735.70999999</v>
      </c>
      <c r="E16" s="17">
        <f>SUM(E6+E8+E10+E12+E14)</f>
        <v>319571989.20999998</v>
      </c>
      <c r="F16" s="17">
        <f t="shared" ref="F16:H16" si="0">SUM(F6+F8+F10+F12+F14)</f>
        <v>238463504.40000001</v>
      </c>
      <c r="G16" s="17">
        <f t="shared" si="0"/>
        <v>228552799.84999999</v>
      </c>
      <c r="H16" s="17">
        <f t="shared" si="0"/>
        <v>81108484.810000002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showGridLines="0" workbookViewId="0">
      <selection activeCell="A2" sqref="A2"/>
    </sheetView>
  </sheetViews>
  <sheetFormatPr baseColWidth="10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52" t="s">
        <v>170</v>
      </c>
      <c r="B1" s="53"/>
      <c r="C1" s="53"/>
      <c r="D1" s="53"/>
      <c r="E1" s="53"/>
      <c r="F1" s="53"/>
      <c r="G1" s="53"/>
      <c r="H1" s="54"/>
    </row>
    <row r="2" spans="1:8">
      <c r="B2" s="27"/>
      <c r="C2" s="27"/>
      <c r="D2" s="27"/>
      <c r="E2" s="27"/>
      <c r="F2" s="27"/>
      <c r="G2" s="27"/>
      <c r="H2" s="27"/>
    </row>
    <row r="3" spans="1:8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>
      <c r="A6" s="28"/>
      <c r="B6" s="24"/>
      <c r="C6" s="36"/>
      <c r="D6" s="36"/>
      <c r="E6" s="36"/>
      <c r="F6" s="36"/>
      <c r="G6" s="36"/>
      <c r="H6" s="36"/>
    </row>
    <row r="7" spans="1:8">
      <c r="A7" s="4" t="s">
        <v>128</v>
      </c>
      <c r="B7" s="22"/>
      <c r="C7" s="15">
        <v>9538936.4000000004</v>
      </c>
      <c r="D7" s="15">
        <v>2319965.15</v>
      </c>
      <c r="E7" s="15">
        <f>C7+D7</f>
        <v>11858901.550000001</v>
      </c>
      <c r="F7" s="15">
        <v>10946611.949999999</v>
      </c>
      <c r="G7" s="15">
        <v>10942762.210000001</v>
      </c>
      <c r="H7" s="15">
        <f>E7-F7</f>
        <v>912289.60000000149</v>
      </c>
    </row>
    <row r="8" spans="1:8">
      <c r="A8" s="4" t="s">
        <v>129</v>
      </c>
      <c r="B8" s="22"/>
      <c r="C8" s="15">
        <v>437266.41</v>
      </c>
      <c r="D8" s="15">
        <v>-3624</v>
      </c>
      <c r="E8" s="15">
        <f t="shared" ref="E8:E45" si="0">C8+D8</f>
        <v>433642.41</v>
      </c>
      <c r="F8" s="15">
        <v>420594.16</v>
      </c>
      <c r="G8" s="15">
        <v>419738.38</v>
      </c>
      <c r="H8" s="15">
        <f t="shared" ref="H8:H45" si="1">E8-F8</f>
        <v>13048.25</v>
      </c>
    </row>
    <row r="9" spans="1:8">
      <c r="A9" s="4" t="s">
        <v>130</v>
      </c>
      <c r="B9" s="22"/>
      <c r="C9" s="15">
        <v>243936.45</v>
      </c>
      <c r="D9" s="15">
        <v>2802.54</v>
      </c>
      <c r="E9" s="15">
        <f t="shared" si="0"/>
        <v>246738.99000000002</v>
      </c>
      <c r="F9" s="15">
        <v>233948.28</v>
      </c>
      <c r="G9" s="15">
        <v>233581.79</v>
      </c>
      <c r="H9" s="15">
        <f t="shared" si="1"/>
        <v>12790.710000000021</v>
      </c>
    </row>
    <row r="10" spans="1:8">
      <c r="A10" s="4" t="s">
        <v>131</v>
      </c>
      <c r="B10" s="22"/>
      <c r="C10" s="15">
        <v>1495196.1</v>
      </c>
      <c r="D10" s="15">
        <v>502667.22</v>
      </c>
      <c r="E10" s="15">
        <f t="shared" si="0"/>
        <v>1997863.32</v>
      </c>
      <c r="F10" s="15">
        <v>1821639.19</v>
      </c>
      <c r="G10" s="15">
        <v>1820274.15</v>
      </c>
      <c r="H10" s="15">
        <f t="shared" si="1"/>
        <v>176224.13000000012</v>
      </c>
    </row>
    <row r="11" spans="1:8">
      <c r="A11" s="4" t="s">
        <v>132</v>
      </c>
      <c r="B11" s="22"/>
      <c r="C11" s="15">
        <v>1014652.14</v>
      </c>
      <c r="D11" s="15">
        <v>-65407.95</v>
      </c>
      <c r="E11" s="15">
        <f t="shared" si="0"/>
        <v>949244.19000000006</v>
      </c>
      <c r="F11" s="15">
        <v>938319.14</v>
      </c>
      <c r="G11" s="15">
        <v>937211.79</v>
      </c>
      <c r="H11" s="15">
        <f t="shared" si="1"/>
        <v>10925.050000000047</v>
      </c>
    </row>
    <row r="12" spans="1:8">
      <c r="A12" s="4" t="s">
        <v>133</v>
      </c>
      <c r="B12" s="22"/>
      <c r="C12" s="15">
        <v>15461103.539999999</v>
      </c>
      <c r="D12" s="15">
        <v>8373210.21</v>
      </c>
      <c r="E12" s="15">
        <f t="shared" si="0"/>
        <v>23834313.75</v>
      </c>
      <c r="F12" s="15">
        <v>23424063.030000001</v>
      </c>
      <c r="G12" s="15">
        <v>23417210.140000001</v>
      </c>
      <c r="H12" s="15">
        <f t="shared" si="1"/>
        <v>410250.71999999881</v>
      </c>
    </row>
    <row r="13" spans="1:8">
      <c r="A13" s="4" t="s">
        <v>134</v>
      </c>
      <c r="B13" s="22"/>
      <c r="C13" s="15">
        <v>421631.99</v>
      </c>
      <c r="D13" s="15">
        <v>0</v>
      </c>
      <c r="E13" s="15">
        <f t="shared" si="0"/>
        <v>421631.99</v>
      </c>
      <c r="F13" s="15">
        <v>409681</v>
      </c>
      <c r="G13" s="15">
        <v>409681</v>
      </c>
      <c r="H13" s="15">
        <f t="shared" si="1"/>
        <v>11950.989999999991</v>
      </c>
    </row>
    <row r="14" spans="1:8">
      <c r="A14" s="4" t="s">
        <v>135</v>
      </c>
      <c r="B14" s="22"/>
      <c r="C14" s="15">
        <v>852815.94</v>
      </c>
      <c r="D14" s="15">
        <v>-45591.46</v>
      </c>
      <c r="E14" s="15">
        <f t="shared" si="0"/>
        <v>807224.48</v>
      </c>
      <c r="F14" s="15">
        <v>789022.39</v>
      </c>
      <c r="G14" s="15">
        <v>787847.28</v>
      </c>
      <c r="H14" s="15">
        <f t="shared" si="1"/>
        <v>18202.089999999967</v>
      </c>
    </row>
    <row r="15" spans="1:8">
      <c r="A15" s="4" t="s">
        <v>136</v>
      </c>
      <c r="B15" s="22"/>
      <c r="C15" s="15">
        <v>1143027.55</v>
      </c>
      <c r="D15" s="15">
        <v>-46147.99</v>
      </c>
      <c r="E15" s="15">
        <f t="shared" si="0"/>
        <v>1096879.56</v>
      </c>
      <c r="F15" s="15">
        <v>1074542.8700000001</v>
      </c>
      <c r="G15" s="15">
        <v>1072958.25</v>
      </c>
      <c r="H15" s="15">
        <f t="shared" si="1"/>
        <v>22336.689999999944</v>
      </c>
    </row>
    <row r="16" spans="1:8">
      <c r="A16" s="4" t="s">
        <v>137</v>
      </c>
      <c r="B16" s="22"/>
      <c r="C16" s="15">
        <v>725126.93</v>
      </c>
      <c r="D16" s="15">
        <v>-48286.01</v>
      </c>
      <c r="E16" s="15">
        <f t="shared" si="0"/>
        <v>676840.92</v>
      </c>
      <c r="F16" s="15">
        <v>535463.94999999995</v>
      </c>
      <c r="G16" s="15">
        <v>532835.02</v>
      </c>
      <c r="H16" s="15">
        <f t="shared" si="1"/>
        <v>141376.97000000009</v>
      </c>
    </row>
    <row r="17" spans="1:8">
      <c r="A17" s="4" t="s">
        <v>138</v>
      </c>
      <c r="B17" s="22"/>
      <c r="C17" s="15">
        <v>370673.66</v>
      </c>
      <c r="D17" s="15">
        <v>-20044.59</v>
      </c>
      <c r="E17" s="15">
        <f t="shared" si="0"/>
        <v>350629.06999999995</v>
      </c>
      <c r="F17" s="15">
        <v>348543.77</v>
      </c>
      <c r="G17" s="15">
        <v>347991.97</v>
      </c>
      <c r="H17" s="15">
        <f t="shared" si="1"/>
        <v>2085.2999999999302</v>
      </c>
    </row>
    <row r="18" spans="1:8">
      <c r="A18" s="4" t="s">
        <v>139</v>
      </c>
      <c r="B18" s="22"/>
      <c r="C18" s="15">
        <v>2038254.49</v>
      </c>
      <c r="D18" s="15">
        <v>-145066.42000000001</v>
      </c>
      <c r="E18" s="15">
        <f t="shared" si="0"/>
        <v>1893188.07</v>
      </c>
      <c r="F18" s="15">
        <v>1870990.74</v>
      </c>
      <c r="G18" s="15">
        <v>1865194.6</v>
      </c>
      <c r="H18" s="15">
        <f t="shared" si="1"/>
        <v>22197.330000000075</v>
      </c>
    </row>
    <row r="19" spans="1:8">
      <c r="A19" s="4" t="s">
        <v>140</v>
      </c>
      <c r="B19" s="22"/>
      <c r="C19" s="15">
        <v>2212751.29</v>
      </c>
      <c r="D19" s="15">
        <v>135973.82</v>
      </c>
      <c r="E19" s="15">
        <f t="shared" si="0"/>
        <v>2348725.11</v>
      </c>
      <c r="F19" s="15">
        <v>2127312.2400000002</v>
      </c>
      <c r="G19" s="15">
        <v>2124481.77</v>
      </c>
      <c r="H19" s="15">
        <f t="shared" si="1"/>
        <v>221412.86999999965</v>
      </c>
    </row>
    <row r="20" spans="1:8">
      <c r="A20" s="4" t="s">
        <v>141</v>
      </c>
      <c r="B20" s="22"/>
      <c r="C20" s="15">
        <v>3631656.48</v>
      </c>
      <c r="D20" s="15">
        <v>-136234.66</v>
      </c>
      <c r="E20" s="15">
        <f t="shared" si="0"/>
        <v>3495421.82</v>
      </c>
      <c r="F20" s="15">
        <v>3093650.11</v>
      </c>
      <c r="G20" s="15">
        <v>3078821.05</v>
      </c>
      <c r="H20" s="15">
        <f t="shared" si="1"/>
        <v>401771.70999999996</v>
      </c>
    </row>
    <row r="21" spans="1:8">
      <c r="A21" s="4" t="s">
        <v>142</v>
      </c>
      <c r="B21" s="22"/>
      <c r="C21" s="15">
        <v>8080197.3499999996</v>
      </c>
      <c r="D21" s="15">
        <v>2642864.06</v>
      </c>
      <c r="E21" s="15">
        <f t="shared" si="0"/>
        <v>10723061.41</v>
      </c>
      <c r="F21" s="15">
        <v>9559559.9199999999</v>
      </c>
      <c r="G21" s="15">
        <v>9537502.7100000009</v>
      </c>
      <c r="H21" s="15">
        <f t="shared" si="1"/>
        <v>1163501.4900000002</v>
      </c>
    </row>
    <row r="22" spans="1:8">
      <c r="A22" s="4" t="s">
        <v>143</v>
      </c>
      <c r="B22" s="22"/>
      <c r="C22" s="15">
        <v>2312819.5699999998</v>
      </c>
      <c r="D22" s="15">
        <v>-65600</v>
      </c>
      <c r="E22" s="15">
        <f t="shared" si="0"/>
        <v>2247219.5699999998</v>
      </c>
      <c r="F22" s="15">
        <v>2062241.25</v>
      </c>
      <c r="G22" s="15">
        <v>2057981.83</v>
      </c>
      <c r="H22" s="15">
        <f t="shared" si="1"/>
        <v>184978.31999999983</v>
      </c>
    </row>
    <row r="23" spans="1:8">
      <c r="A23" s="4" t="s">
        <v>144</v>
      </c>
      <c r="B23" s="22"/>
      <c r="C23" s="15">
        <v>1541848.2</v>
      </c>
      <c r="D23" s="15">
        <v>31672</v>
      </c>
      <c r="E23" s="15">
        <f t="shared" si="0"/>
        <v>1573520.2</v>
      </c>
      <c r="F23" s="15">
        <v>1114774.73</v>
      </c>
      <c r="G23" s="15">
        <v>1111592.46</v>
      </c>
      <c r="H23" s="15">
        <f t="shared" si="1"/>
        <v>458745.47</v>
      </c>
    </row>
    <row r="24" spans="1:8">
      <c r="A24" s="4" t="s">
        <v>145</v>
      </c>
      <c r="B24" s="22"/>
      <c r="C24" s="15">
        <v>34032625.5</v>
      </c>
      <c r="D24" s="15">
        <v>-24165352.5</v>
      </c>
      <c r="E24" s="15">
        <f t="shared" si="0"/>
        <v>9867273</v>
      </c>
      <c r="F24" s="15">
        <v>8873335.5199999996</v>
      </c>
      <c r="G24" s="15">
        <v>8870054.9399999995</v>
      </c>
      <c r="H24" s="15">
        <f t="shared" si="1"/>
        <v>993937.48000000045</v>
      </c>
    </row>
    <row r="25" spans="1:8">
      <c r="A25" s="4" t="s">
        <v>146</v>
      </c>
      <c r="B25" s="22"/>
      <c r="C25" s="15">
        <v>505195.88</v>
      </c>
      <c r="D25" s="15">
        <v>-27793.43</v>
      </c>
      <c r="E25" s="15">
        <f t="shared" si="0"/>
        <v>477402.45</v>
      </c>
      <c r="F25" s="15">
        <v>426294.57</v>
      </c>
      <c r="G25" s="15">
        <v>425606.77</v>
      </c>
      <c r="H25" s="15">
        <f t="shared" si="1"/>
        <v>51107.880000000005</v>
      </c>
    </row>
    <row r="26" spans="1:8">
      <c r="A26" s="4" t="s">
        <v>147</v>
      </c>
      <c r="B26" s="22"/>
      <c r="C26" s="15">
        <v>11216947.050000001</v>
      </c>
      <c r="D26" s="15">
        <v>-3008782.31</v>
      </c>
      <c r="E26" s="15">
        <f t="shared" si="0"/>
        <v>8208164.7400000002</v>
      </c>
      <c r="F26" s="15">
        <v>3851718.58</v>
      </c>
      <c r="G26" s="15">
        <v>3850201.07</v>
      </c>
      <c r="H26" s="15">
        <f t="shared" si="1"/>
        <v>4356446.16</v>
      </c>
    </row>
    <row r="27" spans="1:8">
      <c r="A27" s="4" t="s">
        <v>148</v>
      </c>
      <c r="B27" s="22"/>
      <c r="C27" s="15">
        <v>1401826.92</v>
      </c>
      <c r="D27" s="15">
        <v>8000</v>
      </c>
      <c r="E27" s="15">
        <f t="shared" si="0"/>
        <v>1409826.92</v>
      </c>
      <c r="F27" s="15">
        <v>1356379.77</v>
      </c>
      <c r="G27" s="15">
        <v>1353781.53</v>
      </c>
      <c r="H27" s="15">
        <f t="shared" si="1"/>
        <v>53447.149999999907</v>
      </c>
    </row>
    <row r="28" spans="1:8">
      <c r="A28" s="4" t="s">
        <v>149</v>
      </c>
      <c r="B28" s="22"/>
      <c r="C28" s="15">
        <v>37498474.009999998</v>
      </c>
      <c r="D28" s="15">
        <v>6177335.4000000004</v>
      </c>
      <c r="E28" s="15">
        <f t="shared" si="0"/>
        <v>43675809.409999996</v>
      </c>
      <c r="F28" s="15">
        <v>39245479.950000003</v>
      </c>
      <c r="G28" s="15">
        <v>39157530.210000001</v>
      </c>
      <c r="H28" s="15">
        <f t="shared" si="1"/>
        <v>4430329.4599999934</v>
      </c>
    </row>
    <row r="29" spans="1:8">
      <c r="A29" s="4" t="s">
        <v>150</v>
      </c>
      <c r="B29" s="22"/>
      <c r="C29" s="15">
        <v>10302511.380000001</v>
      </c>
      <c r="D29" s="15">
        <v>184296.4</v>
      </c>
      <c r="E29" s="15">
        <f t="shared" si="0"/>
        <v>10486807.780000001</v>
      </c>
      <c r="F29" s="15">
        <v>10051379.689999999</v>
      </c>
      <c r="G29" s="15">
        <v>10034831.689999999</v>
      </c>
      <c r="H29" s="15">
        <f t="shared" si="1"/>
        <v>435428.09000000171</v>
      </c>
    </row>
    <row r="30" spans="1:8">
      <c r="A30" s="4" t="s">
        <v>151</v>
      </c>
      <c r="B30" s="22"/>
      <c r="C30" s="15">
        <v>7241801.6500000004</v>
      </c>
      <c r="D30" s="15">
        <v>105948089.78</v>
      </c>
      <c r="E30" s="15">
        <f t="shared" si="0"/>
        <v>113189891.43000001</v>
      </c>
      <c r="F30" s="15">
        <v>50416627.520000003</v>
      </c>
      <c r="G30" s="15">
        <v>40973007.359999999</v>
      </c>
      <c r="H30" s="15">
        <f t="shared" si="1"/>
        <v>62773263.910000004</v>
      </c>
    </row>
    <row r="31" spans="1:8">
      <c r="A31" s="4" t="s">
        <v>152</v>
      </c>
      <c r="B31" s="22"/>
      <c r="C31" s="15">
        <v>3685497.08</v>
      </c>
      <c r="D31" s="15">
        <v>-117900</v>
      </c>
      <c r="E31" s="15">
        <f t="shared" si="0"/>
        <v>3567597.08</v>
      </c>
      <c r="F31" s="15">
        <v>3433040.6</v>
      </c>
      <c r="G31" s="15">
        <v>3425100.04</v>
      </c>
      <c r="H31" s="15">
        <f t="shared" si="1"/>
        <v>134556.47999999998</v>
      </c>
    </row>
    <row r="32" spans="1:8">
      <c r="A32" s="4" t="s">
        <v>153</v>
      </c>
      <c r="B32" s="22"/>
      <c r="C32" s="15">
        <v>11014440.039999999</v>
      </c>
      <c r="D32" s="15">
        <v>370652.41</v>
      </c>
      <c r="E32" s="15">
        <f t="shared" si="0"/>
        <v>11385092.449999999</v>
      </c>
      <c r="F32" s="15">
        <v>11044675.210000001</v>
      </c>
      <c r="G32" s="15">
        <v>10927923.75</v>
      </c>
      <c r="H32" s="15">
        <f t="shared" si="1"/>
        <v>340417.23999999836</v>
      </c>
    </row>
    <row r="33" spans="1:8">
      <c r="A33" s="4" t="s">
        <v>154</v>
      </c>
      <c r="B33" s="22"/>
      <c r="C33" s="15">
        <v>3459428.67</v>
      </c>
      <c r="D33" s="15">
        <v>192510.91</v>
      </c>
      <c r="E33" s="15">
        <f t="shared" si="0"/>
        <v>3651939.58</v>
      </c>
      <c r="F33" s="15">
        <v>3544796.65</v>
      </c>
      <c r="G33" s="15">
        <v>3540283.38</v>
      </c>
      <c r="H33" s="15">
        <f t="shared" si="1"/>
        <v>107142.93000000017</v>
      </c>
    </row>
    <row r="34" spans="1:8">
      <c r="A34" s="4" t="s">
        <v>155</v>
      </c>
      <c r="B34" s="22"/>
      <c r="C34" s="15">
        <v>2256910.89</v>
      </c>
      <c r="D34" s="15">
        <v>376010</v>
      </c>
      <c r="E34" s="15">
        <f t="shared" si="0"/>
        <v>2632920.89</v>
      </c>
      <c r="F34" s="15">
        <v>2509874.77</v>
      </c>
      <c r="G34" s="15">
        <v>2506169.5499999998</v>
      </c>
      <c r="H34" s="15">
        <f t="shared" si="1"/>
        <v>123046.12000000011</v>
      </c>
    </row>
    <row r="35" spans="1:8">
      <c r="A35" s="4" t="s">
        <v>156</v>
      </c>
      <c r="B35" s="22"/>
      <c r="C35" s="15">
        <v>1924774.35</v>
      </c>
      <c r="D35" s="15">
        <v>-194486.04</v>
      </c>
      <c r="E35" s="15">
        <f t="shared" si="0"/>
        <v>1730288.31</v>
      </c>
      <c r="F35" s="15">
        <v>1567956.85</v>
      </c>
      <c r="G35" s="15">
        <v>1566091.42</v>
      </c>
      <c r="H35" s="15">
        <f t="shared" si="1"/>
        <v>162331.45999999996</v>
      </c>
    </row>
    <row r="36" spans="1:8">
      <c r="A36" s="4" t="s">
        <v>157</v>
      </c>
      <c r="B36" s="22"/>
      <c r="C36" s="15">
        <v>1259849.08</v>
      </c>
      <c r="D36" s="15">
        <v>-50186.95</v>
      </c>
      <c r="E36" s="15">
        <f t="shared" si="0"/>
        <v>1209662.1300000001</v>
      </c>
      <c r="F36" s="15">
        <v>1044153.39</v>
      </c>
      <c r="G36" s="15">
        <v>1041836.02</v>
      </c>
      <c r="H36" s="15">
        <f t="shared" si="1"/>
        <v>165508.74000000011</v>
      </c>
    </row>
    <row r="37" spans="1:8">
      <c r="A37" s="4" t="s">
        <v>158</v>
      </c>
      <c r="B37" s="22"/>
      <c r="C37" s="15">
        <v>15778925.609999999</v>
      </c>
      <c r="D37" s="15">
        <v>1741454.44</v>
      </c>
      <c r="E37" s="15">
        <f t="shared" si="0"/>
        <v>17520380.050000001</v>
      </c>
      <c r="F37" s="15">
        <v>16323242.310000001</v>
      </c>
      <c r="G37" s="15">
        <v>16282225.800000001</v>
      </c>
      <c r="H37" s="15">
        <f t="shared" si="1"/>
        <v>1197137.7400000002</v>
      </c>
    </row>
    <row r="38" spans="1:8">
      <c r="A38" s="4" t="s">
        <v>159</v>
      </c>
      <c r="B38" s="22"/>
      <c r="C38" s="15">
        <v>7687556.2800000003</v>
      </c>
      <c r="D38" s="15">
        <v>620133.16</v>
      </c>
      <c r="E38" s="15">
        <f t="shared" si="0"/>
        <v>8307689.4400000004</v>
      </c>
      <c r="F38" s="15">
        <v>8031285.6500000004</v>
      </c>
      <c r="G38" s="15">
        <v>7955150.8700000001</v>
      </c>
      <c r="H38" s="15">
        <f t="shared" si="1"/>
        <v>276403.79000000004</v>
      </c>
    </row>
    <row r="39" spans="1:8">
      <c r="A39" s="4" t="s">
        <v>160</v>
      </c>
      <c r="B39" s="22"/>
      <c r="C39" s="15">
        <v>1531579.58</v>
      </c>
      <c r="D39" s="15">
        <v>-193272.07</v>
      </c>
      <c r="E39" s="15">
        <f t="shared" si="0"/>
        <v>1338307.51</v>
      </c>
      <c r="F39" s="15">
        <v>1262480.6499999999</v>
      </c>
      <c r="G39" s="15">
        <v>1260746.74</v>
      </c>
      <c r="H39" s="15">
        <f t="shared" si="1"/>
        <v>75826.860000000102</v>
      </c>
    </row>
    <row r="40" spans="1:8">
      <c r="A40" s="4" t="s">
        <v>161</v>
      </c>
      <c r="B40" s="22"/>
      <c r="C40" s="15">
        <v>4720429.32</v>
      </c>
      <c r="D40" s="15">
        <v>481354.48</v>
      </c>
      <c r="E40" s="15">
        <f t="shared" si="0"/>
        <v>5201783.8000000007</v>
      </c>
      <c r="F40" s="15">
        <v>4907398.66</v>
      </c>
      <c r="G40" s="15">
        <v>4898447.1900000004</v>
      </c>
      <c r="H40" s="15">
        <f t="shared" si="1"/>
        <v>294385.1400000006</v>
      </c>
    </row>
    <row r="41" spans="1:8">
      <c r="A41" s="4" t="s">
        <v>162</v>
      </c>
      <c r="B41" s="22"/>
      <c r="C41" s="15">
        <v>3422573.35</v>
      </c>
      <c r="D41" s="15">
        <v>11159.12</v>
      </c>
      <c r="E41" s="15">
        <f t="shared" si="0"/>
        <v>3433732.47</v>
      </c>
      <c r="F41" s="15">
        <v>3096457.08</v>
      </c>
      <c r="G41" s="15">
        <v>3088786.96</v>
      </c>
      <c r="H41" s="15">
        <f t="shared" si="1"/>
        <v>337275.39000000013</v>
      </c>
    </row>
    <row r="42" spans="1:8">
      <c r="A42" s="4" t="s">
        <v>163</v>
      </c>
      <c r="B42" s="22"/>
      <c r="C42" s="15">
        <v>463256.57</v>
      </c>
      <c r="D42" s="15">
        <v>12000</v>
      </c>
      <c r="E42" s="15">
        <f t="shared" si="0"/>
        <v>475256.57</v>
      </c>
      <c r="F42" s="15">
        <v>451303.99</v>
      </c>
      <c r="G42" s="15">
        <v>449697.06</v>
      </c>
      <c r="H42" s="15">
        <f t="shared" si="1"/>
        <v>23952.580000000016</v>
      </c>
    </row>
    <row r="43" spans="1:8">
      <c r="A43" s="4" t="s">
        <v>164</v>
      </c>
      <c r="B43" s="22"/>
      <c r="C43" s="15">
        <v>2058867.09</v>
      </c>
      <c r="D43" s="15">
        <v>-401749.98</v>
      </c>
      <c r="E43" s="15">
        <f t="shared" si="0"/>
        <v>1657117.11</v>
      </c>
      <c r="F43" s="15">
        <v>1584442.7</v>
      </c>
      <c r="G43" s="15">
        <v>1581713.83</v>
      </c>
      <c r="H43" s="15">
        <f t="shared" si="1"/>
        <v>72674.410000000149</v>
      </c>
    </row>
    <row r="44" spans="1:8">
      <c r="A44" s="4" t="s">
        <v>165</v>
      </c>
      <c r="B44" s="22"/>
      <c r="C44" s="15">
        <v>1619549.04</v>
      </c>
      <c r="D44" s="15">
        <v>-198688.59</v>
      </c>
      <c r="E44" s="15">
        <f t="shared" si="0"/>
        <v>1420860.45</v>
      </c>
      <c r="F44" s="15">
        <v>1372053.18</v>
      </c>
      <c r="G44" s="15">
        <v>1370043.78</v>
      </c>
      <c r="H44" s="15">
        <f t="shared" si="1"/>
        <v>48807.270000000019</v>
      </c>
    </row>
    <row r="45" spans="1:8">
      <c r="A45" s="4" t="s">
        <v>166</v>
      </c>
      <c r="B45" s="22"/>
      <c r="C45" s="15">
        <v>3553339.67</v>
      </c>
      <c r="D45" s="15">
        <v>215799.56</v>
      </c>
      <c r="E45" s="15">
        <f t="shared" si="0"/>
        <v>3769139.23</v>
      </c>
      <c r="F45" s="15">
        <v>3298168.39</v>
      </c>
      <c r="G45" s="15">
        <v>3295903.49</v>
      </c>
      <c r="H45" s="15">
        <f t="shared" si="1"/>
        <v>470970.83999999985</v>
      </c>
    </row>
    <row r="46" spans="1:8">
      <c r="A46" s="4"/>
      <c r="B46" s="22"/>
      <c r="C46" s="15"/>
      <c r="D46" s="15"/>
      <c r="E46" s="15"/>
      <c r="F46" s="15"/>
      <c r="G46" s="15"/>
      <c r="H46" s="15"/>
    </row>
    <row r="47" spans="1:8">
      <c r="A47" s="4"/>
      <c r="B47" s="25"/>
      <c r="C47" s="16"/>
      <c r="D47" s="16"/>
      <c r="E47" s="16"/>
      <c r="F47" s="16"/>
      <c r="G47" s="16"/>
      <c r="H47" s="16"/>
    </row>
    <row r="48" spans="1:8">
      <c r="A48" s="26"/>
      <c r="B48" s="47" t="s">
        <v>53</v>
      </c>
      <c r="C48" s="23">
        <f t="shared" ref="C48:H48" si="2">SUM(C7:C47)</f>
        <v>218158253.49999994</v>
      </c>
      <c r="D48" s="23">
        <f t="shared" si="2"/>
        <v>101413735.70999999</v>
      </c>
      <c r="E48" s="23">
        <f t="shared" si="2"/>
        <v>319571989.21000004</v>
      </c>
      <c r="F48" s="23">
        <f t="shared" si="2"/>
        <v>238463504.40000001</v>
      </c>
      <c r="G48" s="23">
        <f t="shared" si="2"/>
        <v>228552799.85000002</v>
      </c>
      <c r="H48" s="23">
        <f t="shared" si="2"/>
        <v>81108484.809999987</v>
      </c>
    </row>
    <row r="51" spans="1:8" ht="45" customHeight="1">
      <c r="A51" s="52" t="s">
        <v>167</v>
      </c>
      <c r="B51" s="53"/>
      <c r="C51" s="53"/>
      <c r="D51" s="53"/>
      <c r="E51" s="53"/>
      <c r="F51" s="53"/>
      <c r="G51" s="53"/>
      <c r="H51" s="54"/>
    </row>
    <row r="53" spans="1:8">
      <c r="A53" s="57" t="s">
        <v>54</v>
      </c>
      <c r="B53" s="58"/>
      <c r="C53" s="52" t="s">
        <v>60</v>
      </c>
      <c r="D53" s="53"/>
      <c r="E53" s="53"/>
      <c r="F53" s="53"/>
      <c r="G53" s="54"/>
      <c r="H53" s="55" t="s">
        <v>59</v>
      </c>
    </row>
    <row r="54" spans="1:8" ht="22.5">
      <c r="A54" s="59"/>
      <c r="B54" s="60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56"/>
    </row>
    <row r="55" spans="1:8">
      <c r="A55" s="61"/>
      <c r="B55" s="62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>
      <c r="A56" s="28"/>
      <c r="B56" s="29"/>
      <c r="C56" s="33"/>
      <c r="D56" s="33"/>
      <c r="E56" s="33"/>
      <c r="F56" s="33"/>
      <c r="G56" s="33"/>
      <c r="H56" s="33"/>
    </row>
    <row r="57" spans="1:8">
      <c r="A57" s="4" t="s">
        <v>8</v>
      </c>
      <c r="B57" s="2"/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>
      <c r="A58" s="4" t="s">
        <v>9</v>
      </c>
      <c r="B58" s="2"/>
      <c r="C58" s="34">
        <v>0</v>
      </c>
      <c r="D58" s="34">
        <v>0</v>
      </c>
      <c r="E58" s="34">
        <f t="shared" ref="E58:E60" si="3">C58+D58</f>
        <v>0</v>
      </c>
      <c r="F58" s="34">
        <v>0</v>
      </c>
      <c r="G58" s="34">
        <v>0</v>
      </c>
      <c r="H58" s="34">
        <f t="shared" ref="H58:H60" si="4">E58-F58</f>
        <v>0</v>
      </c>
    </row>
    <row r="59" spans="1:8">
      <c r="A59" s="4" t="s">
        <v>10</v>
      </c>
      <c r="B59" s="2"/>
      <c r="C59" s="34">
        <v>0</v>
      </c>
      <c r="D59" s="34">
        <v>0</v>
      </c>
      <c r="E59" s="34">
        <f t="shared" si="3"/>
        <v>0</v>
      </c>
      <c r="F59" s="34">
        <v>0</v>
      </c>
      <c r="G59" s="34">
        <v>0</v>
      </c>
      <c r="H59" s="34">
        <f t="shared" si="4"/>
        <v>0</v>
      </c>
    </row>
    <row r="60" spans="1:8">
      <c r="A60" s="4" t="s">
        <v>11</v>
      </c>
      <c r="B60" s="2"/>
      <c r="C60" s="34">
        <v>0</v>
      </c>
      <c r="D60" s="34">
        <v>0</v>
      </c>
      <c r="E60" s="34">
        <f t="shared" si="3"/>
        <v>0</v>
      </c>
      <c r="F60" s="34">
        <v>0</v>
      </c>
      <c r="G60" s="34">
        <v>0</v>
      </c>
      <c r="H60" s="34">
        <f t="shared" si="4"/>
        <v>0</v>
      </c>
    </row>
    <row r="61" spans="1:8">
      <c r="A61" s="4"/>
      <c r="B61" s="2"/>
      <c r="C61" s="35"/>
      <c r="D61" s="35"/>
      <c r="E61" s="35"/>
      <c r="F61" s="35"/>
      <c r="G61" s="35"/>
      <c r="H61" s="35"/>
    </row>
    <row r="62" spans="1:8">
      <c r="A62" s="26"/>
      <c r="B62" s="47" t="s">
        <v>53</v>
      </c>
      <c r="C62" s="23">
        <f>SUM(C57:C61)</f>
        <v>0</v>
      </c>
      <c r="D62" s="23">
        <f>SUM(D57:D61)</f>
        <v>0</v>
      </c>
      <c r="E62" s="23">
        <f>SUM(E57:E60)</f>
        <v>0</v>
      </c>
      <c r="F62" s="23">
        <f>SUM(F57:F60)</f>
        <v>0</v>
      </c>
      <c r="G62" s="23">
        <f>SUM(G57:G60)</f>
        <v>0</v>
      </c>
      <c r="H62" s="23">
        <f>SUM(H57:H60)</f>
        <v>0</v>
      </c>
    </row>
    <row r="65" spans="1:8" ht="45" customHeight="1">
      <c r="A65" s="52" t="s">
        <v>168</v>
      </c>
      <c r="B65" s="53"/>
      <c r="C65" s="53"/>
      <c r="D65" s="53"/>
      <c r="E65" s="53"/>
      <c r="F65" s="53"/>
      <c r="G65" s="53"/>
      <c r="H65" s="54"/>
    </row>
    <row r="66" spans="1:8">
      <c r="A66" s="57" t="s">
        <v>54</v>
      </c>
      <c r="B66" s="58"/>
      <c r="C66" s="52" t="s">
        <v>60</v>
      </c>
      <c r="D66" s="53"/>
      <c r="E66" s="53"/>
      <c r="F66" s="53"/>
      <c r="G66" s="54"/>
      <c r="H66" s="55" t="s">
        <v>59</v>
      </c>
    </row>
    <row r="67" spans="1:8" ht="22.5">
      <c r="A67" s="59"/>
      <c r="B67" s="60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56"/>
    </row>
    <row r="68" spans="1:8">
      <c r="A68" s="61"/>
      <c r="B68" s="62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>
      <c r="A69" s="28"/>
      <c r="B69" s="29"/>
      <c r="C69" s="33"/>
      <c r="D69" s="33"/>
      <c r="E69" s="33"/>
      <c r="F69" s="33"/>
      <c r="G69" s="33"/>
      <c r="H69" s="33"/>
    </row>
    <row r="70" spans="1:8" ht="22.5">
      <c r="A70" s="4"/>
      <c r="B70" s="31" t="s">
        <v>13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>
      <c r="A71" s="4"/>
      <c r="B71" s="31"/>
      <c r="C71" s="34"/>
      <c r="D71" s="34"/>
      <c r="E71" s="34"/>
      <c r="F71" s="34"/>
      <c r="G71" s="34"/>
      <c r="H71" s="34"/>
    </row>
    <row r="72" spans="1:8">
      <c r="A72" s="4"/>
      <c r="B72" s="31" t="s">
        <v>12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>
      <c r="A73" s="4"/>
      <c r="B73" s="31"/>
      <c r="C73" s="34"/>
      <c r="D73" s="34"/>
      <c r="E73" s="34"/>
      <c r="F73" s="34"/>
      <c r="G73" s="34"/>
      <c r="H73" s="34"/>
    </row>
    <row r="74" spans="1:8" ht="22.5">
      <c r="A74" s="4"/>
      <c r="B74" s="31" t="s">
        <v>14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>
      <c r="A75" s="4"/>
      <c r="B75" s="31"/>
      <c r="C75" s="34"/>
      <c r="D75" s="34"/>
      <c r="E75" s="34"/>
      <c r="F75" s="34"/>
      <c r="G75" s="34"/>
      <c r="H75" s="34"/>
    </row>
    <row r="76" spans="1:8" ht="22.5">
      <c r="A76" s="4"/>
      <c r="B76" s="31" t="s">
        <v>26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>
      <c r="A77" s="4"/>
      <c r="B77" s="31"/>
      <c r="C77" s="34"/>
      <c r="D77" s="34"/>
      <c r="E77" s="34"/>
      <c r="F77" s="34"/>
      <c r="G77" s="34"/>
      <c r="H77" s="34"/>
    </row>
    <row r="78" spans="1:8" ht="22.5">
      <c r="A78" s="4"/>
      <c r="B78" s="31" t="s">
        <v>27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>
      <c r="A79" s="4"/>
      <c r="B79" s="31"/>
      <c r="C79" s="34"/>
      <c r="D79" s="34"/>
      <c r="E79" s="34"/>
      <c r="F79" s="34"/>
      <c r="G79" s="34"/>
      <c r="H79" s="34"/>
    </row>
    <row r="80" spans="1:8" ht="22.5">
      <c r="A80" s="4"/>
      <c r="B80" s="31" t="s">
        <v>34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>
      <c r="A81" s="4"/>
      <c r="B81" s="31"/>
      <c r="C81" s="34"/>
      <c r="D81" s="34"/>
      <c r="E81" s="34"/>
      <c r="F81" s="34"/>
      <c r="G81" s="34"/>
      <c r="H81" s="34"/>
    </row>
    <row r="82" spans="1:8">
      <c r="A82" s="4"/>
      <c r="B82" s="31" t="s">
        <v>15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>
      <c r="A83" s="30"/>
      <c r="B83" s="32"/>
      <c r="C83" s="35"/>
      <c r="D83" s="35"/>
      <c r="E83" s="35"/>
      <c r="F83" s="35"/>
      <c r="G83" s="35"/>
      <c r="H83" s="35"/>
    </row>
    <row r="84" spans="1:8">
      <c r="A84" s="26"/>
      <c r="B84" s="47" t="s">
        <v>53</v>
      </c>
      <c r="C84" s="23">
        <f t="shared" ref="C84:H84" si="5">SUM(C70:C82)</f>
        <v>0</v>
      </c>
      <c r="D84" s="23">
        <f t="shared" si="5"/>
        <v>0</v>
      </c>
      <c r="E84" s="23">
        <f t="shared" si="5"/>
        <v>0</v>
      </c>
      <c r="F84" s="23">
        <f t="shared" si="5"/>
        <v>0</v>
      </c>
      <c r="G84" s="23">
        <f t="shared" si="5"/>
        <v>0</v>
      </c>
      <c r="H84" s="23">
        <f t="shared" si="5"/>
        <v>0</v>
      </c>
    </row>
  </sheetData>
  <sheetProtection formatCells="0" formatColumns="0" formatRows="0" insertRows="0" deleteRows="0" autoFilter="0"/>
  <mergeCells count="12">
    <mergeCell ref="A65:H65"/>
    <mergeCell ref="A66:B68"/>
    <mergeCell ref="C66:G66"/>
    <mergeCell ref="H66:H67"/>
    <mergeCell ref="C53:G53"/>
    <mergeCell ref="H53:H54"/>
    <mergeCell ref="A1:H1"/>
    <mergeCell ref="A3:B5"/>
    <mergeCell ref="A51:H51"/>
    <mergeCell ref="A53:B5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>
      <selection activeCell="A2" sqref="A2:B4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52" t="s">
        <v>169</v>
      </c>
      <c r="B1" s="53"/>
      <c r="C1" s="53"/>
      <c r="D1" s="53"/>
      <c r="E1" s="53"/>
      <c r="F1" s="53"/>
      <c r="G1" s="53"/>
      <c r="H1" s="54"/>
    </row>
    <row r="2" spans="1:8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4"/>
      <c r="B5" s="45"/>
      <c r="C5" s="14"/>
      <c r="D5" s="14"/>
      <c r="E5" s="14"/>
      <c r="F5" s="14"/>
      <c r="G5" s="14"/>
      <c r="H5" s="14"/>
    </row>
    <row r="6" spans="1:8">
      <c r="A6" s="41" t="s">
        <v>16</v>
      </c>
      <c r="B6" s="39"/>
      <c r="C6" s="15">
        <f t="shared" ref="C6:H6" si="0">SUM(C7:C14)</f>
        <v>109500861.65999998</v>
      </c>
      <c r="D6" s="15">
        <f t="shared" si="0"/>
        <v>20264291.98</v>
      </c>
      <c r="E6" s="15">
        <f t="shared" si="0"/>
        <v>129765153.64</v>
      </c>
      <c r="F6" s="15">
        <f t="shared" si="0"/>
        <v>120398015.57000001</v>
      </c>
      <c r="G6" s="15">
        <f t="shared" si="0"/>
        <v>120139483.08999999</v>
      </c>
      <c r="H6" s="15">
        <f t="shared" si="0"/>
        <v>9367138.0699999984</v>
      </c>
    </row>
    <row r="7" spans="1:8">
      <c r="A7" s="38"/>
      <c r="B7" s="42" t="s">
        <v>42</v>
      </c>
      <c r="C7" s="15">
        <v>18901575.449999999</v>
      </c>
      <c r="D7" s="15">
        <v>8221182.2599999998</v>
      </c>
      <c r="E7" s="15">
        <f>C7+D7</f>
        <v>27122757.710000001</v>
      </c>
      <c r="F7" s="15">
        <v>26489114.649999999</v>
      </c>
      <c r="G7" s="15">
        <v>26476894.989999998</v>
      </c>
      <c r="H7" s="15">
        <f>E7-F7</f>
        <v>633643.06000000238</v>
      </c>
    </row>
    <row r="8" spans="1:8">
      <c r="A8" s="38"/>
      <c r="B8" s="42" t="s">
        <v>17</v>
      </c>
      <c r="C8" s="15">
        <v>800201.02</v>
      </c>
      <c r="D8" s="15">
        <v>-16955.54</v>
      </c>
      <c r="E8" s="15">
        <f t="shared" ref="E8:E14" si="1">C8+D8</f>
        <v>783245.48</v>
      </c>
      <c r="F8" s="15">
        <v>768887.93</v>
      </c>
      <c r="G8" s="15">
        <v>767480.35</v>
      </c>
      <c r="H8" s="15">
        <f t="shared" ref="H8:H14" si="2">E8-F8</f>
        <v>14357.54999999993</v>
      </c>
    </row>
    <row r="9" spans="1:8">
      <c r="A9" s="38"/>
      <c r="B9" s="42" t="s">
        <v>43</v>
      </c>
      <c r="C9" s="15">
        <v>17637300.579999998</v>
      </c>
      <c r="D9" s="15">
        <v>-634505.96</v>
      </c>
      <c r="E9" s="15">
        <f t="shared" si="1"/>
        <v>17002794.619999997</v>
      </c>
      <c r="F9" s="15">
        <v>15820654.57</v>
      </c>
      <c r="G9" s="15">
        <v>15808817.93</v>
      </c>
      <c r="H9" s="15">
        <f t="shared" si="2"/>
        <v>1182140.049999997</v>
      </c>
    </row>
    <row r="10" spans="1:8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>
      <c r="A11" s="38"/>
      <c r="B11" s="42" t="s">
        <v>23</v>
      </c>
      <c r="C11" s="15">
        <v>9475265.9299999997</v>
      </c>
      <c r="D11" s="15">
        <v>2695524.06</v>
      </c>
      <c r="E11" s="15">
        <f t="shared" si="1"/>
        <v>12170789.99</v>
      </c>
      <c r="F11" s="15">
        <v>10604851.529999999</v>
      </c>
      <c r="G11" s="15">
        <v>10579612.050000001</v>
      </c>
      <c r="H11" s="15">
        <f t="shared" si="2"/>
        <v>1565938.4600000009</v>
      </c>
    </row>
    <row r="12" spans="1:8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>
      <c r="A13" s="38"/>
      <c r="B13" s="42" t="s">
        <v>44</v>
      </c>
      <c r="C13" s="15">
        <v>53296193.159999996</v>
      </c>
      <c r="D13" s="15">
        <v>6340086.4000000004</v>
      </c>
      <c r="E13" s="15">
        <f t="shared" si="1"/>
        <v>59636279.559999995</v>
      </c>
      <c r="F13" s="15">
        <v>54175185.689999998</v>
      </c>
      <c r="G13" s="15">
        <v>54053028.420000002</v>
      </c>
      <c r="H13" s="15">
        <f t="shared" si="2"/>
        <v>5461093.8699999973</v>
      </c>
    </row>
    <row r="14" spans="1:8">
      <c r="A14" s="38"/>
      <c r="B14" s="42" t="s">
        <v>19</v>
      </c>
      <c r="C14" s="15">
        <v>9390325.5199999996</v>
      </c>
      <c r="D14" s="15">
        <v>3658960.76</v>
      </c>
      <c r="E14" s="15">
        <f t="shared" si="1"/>
        <v>13049286.279999999</v>
      </c>
      <c r="F14" s="15">
        <v>12539321.199999999</v>
      </c>
      <c r="G14" s="15">
        <v>12453649.35</v>
      </c>
      <c r="H14" s="15">
        <f t="shared" si="2"/>
        <v>509965.08000000007</v>
      </c>
    </row>
    <row r="15" spans="1:8">
      <c r="A15" s="40"/>
      <c r="B15" s="42"/>
      <c r="C15" s="15"/>
      <c r="D15" s="15"/>
      <c r="E15" s="15"/>
      <c r="F15" s="15"/>
      <c r="G15" s="15"/>
      <c r="H15" s="15"/>
    </row>
    <row r="16" spans="1:8">
      <c r="A16" s="41" t="s">
        <v>20</v>
      </c>
      <c r="B16" s="43"/>
      <c r="C16" s="15">
        <f t="shared" ref="C16:H16" si="3">SUM(C17:C23)</f>
        <v>105301052.16999999</v>
      </c>
      <c r="D16" s="15">
        <f t="shared" si="3"/>
        <v>80898379.170000002</v>
      </c>
      <c r="E16" s="15">
        <f t="shared" si="3"/>
        <v>186199431.33999994</v>
      </c>
      <c r="F16" s="15">
        <f t="shared" si="3"/>
        <v>114903454.78999999</v>
      </c>
      <c r="G16" s="15">
        <f t="shared" si="3"/>
        <v>105253547.61999997</v>
      </c>
      <c r="H16" s="15">
        <f t="shared" si="3"/>
        <v>71295976.549999967</v>
      </c>
    </row>
    <row r="17" spans="1:8">
      <c r="A17" s="38"/>
      <c r="B17" s="42" t="s">
        <v>45</v>
      </c>
      <c r="C17" s="15">
        <v>1531579.58</v>
      </c>
      <c r="D17" s="15">
        <v>-203272.07</v>
      </c>
      <c r="E17" s="15">
        <f>C17+D17</f>
        <v>1328307.51</v>
      </c>
      <c r="F17" s="15">
        <v>1261967.6499999999</v>
      </c>
      <c r="G17" s="15">
        <v>1260233.74</v>
      </c>
      <c r="H17" s="15">
        <f t="shared" ref="H17:H23" si="4">E17-F17</f>
        <v>66339.860000000102</v>
      </c>
    </row>
    <row r="18" spans="1:8">
      <c r="A18" s="38"/>
      <c r="B18" s="42" t="s">
        <v>28</v>
      </c>
      <c r="C18" s="15">
        <v>92401106.579999998</v>
      </c>
      <c r="D18" s="15">
        <v>80242121.069999993</v>
      </c>
      <c r="E18" s="15">
        <f t="shared" ref="E18:E23" si="5">C18+D18</f>
        <v>172643227.64999998</v>
      </c>
      <c r="F18" s="15">
        <v>102252483.13</v>
      </c>
      <c r="G18" s="15">
        <v>92626931.409999996</v>
      </c>
      <c r="H18" s="15">
        <f t="shared" si="4"/>
        <v>70390744.519999981</v>
      </c>
    </row>
    <row r="19" spans="1:8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>
      <c r="A20" s="38"/>
      <c r="B20" s="42" t="s">
        <v>46</v>
      </c>
      <c r="C20" s="15">
        <v>6977340.21</v>
      </c>
      <c r="D20" s="15">
        <v>864164.48</v>
      </c>
      <c r="E20" s="15">
        <f t="shared" si="5"/>
        <v>7841504.6899999995</v>
      </c>
      <c r="F20" s="15">
        <v>7414948.3700000001</v>
      </c>
      <c r="G20" s="15">
        <v>7402291.6799999997</v>
      </c>
      <c r="H20" s="15">
        <f t="shared" si="4"/>
        <v>426556.31999999937</v>
      </c>
    </row>
    <row r="21" spans="1:8">
      <c r="A21" s="38"/>
      <c r="B21" s="42" t="s">
        <v>47</v>
      </c>
      <c r="C21" s="15">
        <v>3885829.92</v>
      </c>
      <c r="D21" s="15">
        <v>23159.119999999999</v>
      </c>
      <c r="E21" s="15">
        <f t="shared" si="5"/>
        <v>3908989.04</v>
      </c>
      <c r="F21" s="15">
        <v>3547761.07</v>
      </c>
      <c r="G21" s="15">
        <v>3538484.02</v>
      </c>
      <c r="H21" s="15">
        <f t="shared" si="4"/>
        <v>361227.9700000002</v>
      </c>
    </row>
    <row r="22" spans="1:8">
      <c r="A22" s="38"/>
      <c r="B22" s="42" t="s">
        <v>48</v>
      </c>
      <c r="C22" s="15">
        <v>505195.88</v>
      </c>
      <c r="D22" s="15">
        <v>-27793.43</v>
      </c>
      <c r="E22" s="15">
        <f t="shared" si="5"/>
        <v>477402.45</v>
      </c>
      <c r="F22" s="15">
        <v>426294.57</v>
      </c>
      <c r="G22" s="15">
        <v>425606.77</v>
      </c>
      <c r="H22" s="15">
        <f t="shared" si="4"/>
        <v>51107.880000000005</v>
      </c>
    </row>
    <row r="23" spans="1:8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>
      <c r="A24" s="40"/>
      <c r="B24" s="42"/>
      <c r="C24" s="15"/>
      <c r="D24" s="15"/>
      <c r="E24" s="15"/>
      <c r="F24" s="15"/>
      <c r="G24" s="15"/>
      <c r="H24" s="15"/>
    </row>
    <row r="25" spans="1:8">
      <c r="A25" s="41" t="s">
        <v>49</v>
      </c>
      <c r="B25" s="43"/>
      <c r="C25" s="15">
        <f t="shared" ref="C25:H25" si="6">SUM(C26:C34)</f>
        <v>3356339.67</v>
      </c>
      <c r="D25" s="15">
        <f t="shared" si="6"/>
        <v>251064.56</v>
      </c>
      <c r="E25" s="15">
        <f t="shared" si="6"/>
        <v>3607404.23</v>
      </c>
      <c r="F25" s="15">
        <f t="shared" si="6"/>
        <v>3162034.04</v>
      </c>
      <c r="G25" s="15">
        <f t="shared" si="6"/>
        <v>3159769.14</v>
      </c>
      <c r="H25" s="15">
        <f t="shared" si="6"/>
        <v>445370.18999999994</v>
      </c>
    </row>
    <row r="26" spans="1:8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>
      <c r="A33" s="38"/>
      <c r="B33" s="42" t="s">
        <v>51</v>
      </c>
      <c r="C33" s="15">
        <v>3356339.67</v>
      </c>
      <c r="D33" s="15">
        <v>251064.56</v>
      </c>
      <c r="E33" s="15">
        <f t="shared" si="8"/>
        <v>3607404.23</v>
      </c>
      <c r="F33" s="15">
        <v>3162034.04</v>
      </c>
      <c r="G33" s="15">
        <v>3159769.14</v>
      </c>
      <c r="H33" s="15">
        <f t="shared" si="7"/>
        <v>445370.18999999994</v>
      </c>
    </row>
    <row r="34" spans="1:8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>
      <c r="A35" s="40"/>
      <c r="B35" s="42"/>
      <c r="C35" s="15"/>
      <c r="D35" s="15"/>
      <c r="E35" s="15"/>
      <c r="F35" s="15"/>
      <c r="G35" s="15"/>
      <c r="H35" s="15"/>
    </row>
    <row r="36" spans="1:8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>
      <c r="A41" s="40"/>
      <c r="B41" s="42"/>
      <c r="C41" s="15"/>
      <c r="D41" s="15"/>
      <c r="E41" s="15"/>
      <c r="F41" s="15"/>
      <c r="G41" s="15"/>
      <c r="H41" s="15"/>
    </row>
    <row r="42" spans="1:8">
      <c r="A42" s="46"/>
      <c r="B42" s="47" t="s">
        <v>53</v>
      </c>
      <c r="C42" s="23">
        <f t="shared" ref="C42:H42" si="12">SUM(C36+C25+C16+C6)</f>
        <v>218158253.49999997</v>
      </c>
      <c r="D42" s="23">
        <f t="shared" si="12"/>
        <v>101413735.71000001</v>
      </c>
      <c r="E42" s="23">
        <f t="shared" si="12"/>
        <v>319571989.20999992</v>
      </c>
      <c r="F42" s="23">
        <f t="shared" si="12"/>
        <v>238463504.40000001</v>
      </c>
      <c r="G42" s="23">
        <f t="shared" si="12"/>
        <v>228552799.84999996</v>
      </c>
      <c r="H42" s="23">
        <f t="shared" si="12"/>
        <v>81108484.809999958</v>
      </c>
    </row>
    <row r="43" spans="1:8">
      <c r="A43" s="37"/>
      <c r="B43" s="37"/>
      <c r="C43" s="37"/>
      <c r="D43" s="37"/>
      <c r="E43" s="37"/>
      <c r="F43" s="37"/>
      <c r="G43" s="37"/>
      <c r="H43" s="37"/>
    </row>
    <row r="44" spans="1:8">
      <c r="A44" s="37"/>
      <c r="B44" s="37"/>
      <c r="C44" s="37"/>
      <c r="D44" s="37"/>
      <c r="E44" s="37"/>
      <c r="F44" s="37"/>
      <c r="G44" s="37"/>
      <c r="H44" s="37"/>
    </row>
    <row r="45" spans="1:8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2018-03-08T21:21:25Z</cp:lastPrinted>
  <dcterms:created xsi:type="dcterms:W3CDTF">2014-02-10T03:37:14Z</dcterms:created>
  <dcterms:modified xsi:type="dcterms:W3CDTF">2020-01-21T16:07:49Z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