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/>
  <c r="E38"/>
  <c r="H37"/>
  <c r="H39" s="1"/>
  <c r="G37"/>
  <c r="G39" s="1"/>
  <c r="F37"/>
  <c r="F39" s="1"/>
  <c r="E37"/>
  <c r="E39" s="1"/>
  <c r="D37"/>
  <c r="D39" s="1"/>
  <c r="C37"/>
  <c r="C39" s="1"/>
  <c r="H35"/>
  <c r="E35"/>
  <c r="H34"/>
  <c r="E34"/>
  <c r="H33"/>
  <c r="E33"/>
  <c r="H32"/>
  <c r="E32"/>
  <c r="H31"/>
  <c r="G31"/>
  <c r="F31"/>
  <c r="E31"/>
  <c r="D31"/>
  <c r="C31"/>
  <c r="H29"/>
  <c r="E29"/>
  <c r="H28"/>
  <c r="E28"/>
  <c r="H27"/>
  <c r="E27"/>
  <c r="H26"/>
  <c r="E26"/>
  <c r="H25"/>
  <c r="E25"/>
  <c r="H24"/>
  <c r="E24"/>
  <c r="H23"/>
  <c r="E23"/>
  <c r="H22"/>
  <c r="E22"/>
  <c r="H21"/>
  <c r="G21"/>
  <c r="F21"/>
  <c r="E21"/>
  <c r="D21"/>
  <c r="C21"/>
  <c r="G16"/>
  <c r="F16"/>
  <c r="D16"/>
  <c r="C16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H16" s="1"/>
  <c r="E5"/>
  <c r="E16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<sst xmlns="http://schemas.openxmlformats.org/spreadsheetml/2006/main" count="98" uniqueCount="50">
  <si>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</si>
  <si>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</si>
  <si>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</si>
  <si>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</si>
  <si>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</si>
  <si>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</si>
  <si>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</si>
  <si>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</si>
  <si>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</si>
  <si>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</si>
  <si>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</si>
  <si>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</si>
  <si>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</si>
  <si>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</si>
  <si>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</si>
  <si>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</si>
  <si>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</si>
  <si>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</si>
  <si>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</si>
  <si>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</si>
  <si>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</si>
  <si>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</si>
  <si>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</si>
  <si>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</si>
  <si>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</si>
  <si>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</si>
  <si>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</si>
  <si>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</si>
  <si>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</si>
  <si>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</si>
  <si>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</si>
  <si>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</si>
  <si>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</si>
  <si>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</si>
  <si>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</si>
  <si>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</si>
  <si>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</si>
  <si>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</si>
  <si>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</si>
  <si>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</si>
  <si>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</si>
  <si>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</si>
  <si>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</si>
  <si>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</si>
  <si>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</si>
  <si>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</si>
  <si>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</si>
  <si>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</si>
  <si>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</si>
  <si>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MOROLEON GTO.
ESTADO ANALÍTICO DE INGRESOS
DEL 1 DE ENERO AL 30 DE SEPTIEMBRE DEL 2019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</si>
</sst>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Normal="100" workbookViewId="0">
      <selection activeCell="A2" sqref="A2:B4"/>
    </sheetView>
  </sheetViews>
  <sheetFormatPr baseColWidth="10"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>
      <c r="A5" s="33"/>
      <c r="B5" s="43" t="s">
        <v>0</v>
      </c>
      <c r="C5" s="21">
        <v>25679700.98</v>
      </c>
      <c r="D5" s="21">
        <v>0</v>
      </c>
      <c r="E5" s="21">
        <f>C5+D5</f>
        <v>25679700.98</v>
      </c>
      <c r="F5" s="21">
        <v>24723223.010000002</v>
      </c>
      <c r="G5" s="21">
        <v>24723223.010000002</v>
      </c>
      <c r="H5" s="21">
        <f>G5-C5</f>
        <v>-956477.96999999881</v>
      </c>
      <c r="I5" s="45" t="s">
        <v>37</v>
      </c>
    </row>
    <row r="6" spans="1:9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  <c r="I6" s="45" t="s">
        <v>47</v>
      </c>
    </row>
    <row r="7" spans="1:9">
      <c r="A7" s="33"/>
      <c r="B7" s="43" t="s">
        <v>2</v>
      </c>
      <c r="C7" s="22">
        <v>1240000</v>
      </c>
      <c r="D7" s="22">
        <v>248825</v>
      </c>
      <c r="E7" s="22">
        <f t="shared" si="0"/>
        <v>1488825</v>
      </c>
      <c r="F7" s="22">
        <v>1068019.74</v>
      </c>
      <c r="G7" s="22">
        <v>1068019.74</v>
      </c>
      <c r="H7" s="22">
        <f t="shared" si="1"/>
        <v>-171980.26</v>
      </c>
      <c r="I7" s="45" t="s">
        <v>38</v>
      </c>
    </row>
    <row r="8" spans="1:9">
      <c r="A8" s="33"/>
      <c r="B8" s="43" t="s">
        <v>3</v>
      </c>
      <c r="C8" s="22">
        <v>12288884.49</v>
      </c>
      <c r="D8" s="22">
        <v>0</v>
      </c>
      <c r="E8" s="22">
        <f t="shared" si="0"/>
        <v>12288884.49</v>
      </c>
      <c r="F8" s="22">
        <v>9911824.6999999993</v>
      </c>
      <c r="G8" s="22">
        <v>9827085.6500000004</v>
      </c>
      <c r="H8" s="22">
        <f t="shared" si="1"/>
        <v>-2461798.84</v>
      </c>
      <c r="I8" s="45" t="s">
        <v>39</v>
      </c>
    </row>
    <row r="9" spans="1:9">
      <c r="A9" s="33"/>
      <c r="B9" s="43" t="s">
        <v>4</v>
      </c>
      <c r="C9" s="22">
        <v>10690666.199999999</v>
      </c>
      <c r="D9" s="22">
        <v>111083.03</v>
      </c>
      <c r="E9" s="22">
        <f t="shared" si="0"/>
        <v>10801749.229999999</v>
      </c>
      <c r="F9" s="22">
        <v>9933208.9399999995</v>
      </c>
      <c r="G9" s="22">
        <v>9933208.9399999995</v>
      </c>
      <c r="H9" s="22">
        <f t="shared" si="1"/>
        <v>-757457.25999999978</v>
      </c>
      <c r="I9" s="45" t="s">
        <v>40</v>
      </c>
    </row>
    <row r="10" spans="1:9">
      <c r="A10" s="34"/>
      <c r="B10" s="44" t="s">
        <v>5</v>
      </c>
      <c r="C10" s="22">
        <v>1961900.81</v>
      </c>
      <c r="D10" s="22">
        <v>0</v>
      </c>
      <c r="E10" s="22">
        <f t="shared" si="0"/>
        <v>1961900.81</v>
      </c>
      <c r="F10" s="22">
        <v>1182516.75</v>
      </c>
      <c r="G10" s="22">
        <v>1182516.75</v>
      </c>
      <c r="H10" s="22">
        <f t="shared" si="1"/>
        <v>-779384.06</v>
      </c>
      <c r="I10" s="45" t="s">
        <v>41</v>
      </c>
    </row>
    <row r="11" spans="1:9">
      <c r="A11" s="40"/>
      <c r="B11" s="43" t="s">
        <v>24</v>
      </c>
      <c r="C11" s="22">
        <v>0</v>
      </c>
      <c r="D11" s="22">
        <v>0</v>
      </c>
      <c r="E11" s="22">
        <f t="shared" si="0"/>
        <v>0</v>
      </c>
      <c r="F11" s="22">
        <v>0</v>
      </c>
      <c r="G11" s="22">
        <v>0</v>
      </c>
      <c r="H11" s="22">
        <f t="shared" si="1"/>
        <v>0</v>
      </c>
      <c r="I11" s="45" t="s">
        <v>42</v>
      </c>
    </row>
    <row r="12" spans="1:9" ht="22.5">
      <c r="A12" s="40"/>
      <c r="B12" s="43" t="s">
        <v>25</v>
      </c>
      <c r="C12" s="22">
        <v>166297101.02000001</v>
      </c>
      <c r="D12" s="22">
        <v>16660554.9</v>
      </c>
      <c r="E12" s="22">
        <f t="shared" si="0"/>
        <v>182957655.92000002</v>
      </c>
      <c r="F12" s="22">
        <v>141320811.78</v>
      </c>
      <c r="G12" s="22">
        <v>141373715.78</v>
      </c>
      <c r="H12" s="22">
        <f t="shared" si="1"/>
        <v>-24923385.24000001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  <c r="I13" s="45" t="s">
        <v>44</v>
      </c>
    </row>
    <row r="14" spans="1:9">
      <c r="A14" s="33"/>
      <c r="B14" s="43" t="s">
        <v>6</v>
      </c>
      <c r="C14" s="22">
        <v>0</v>
      </c>
      <c r="D14" s="22">
        <v>27248599.77</v>
      </c>
      <c r="E14" s="22">
        <f t="shared" si="0"/>
        <v>27248599.77</v>
      </c>
      <c r="F14" s="22">
        <v>0</v>
      </c>
      <c r="G14" s="22">
        <v>0</v>
      </c>
      <c r="H14" s="22">
        <f t="shared" si="1"/>
        <v>0</v>
      </c>
      <c r="I14" s="45" t="s">
        <v>45</v>
      </c>
    </row>
    <row r="15" spans="1:9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>
      <c r="A16" s="9"/>
      <c r="B16" s="10" t="s">
        <v>13</v>
      </c>
      <c r="C16" s="23">
        <f>SUM(C5:C14)</f>
        <v>218158253.5</v>
      </c>
      <c r="D16" s="23">
        <f t="shared" ref="D16:H16" si="2">SUM(D5:D14)</f>
        <v>44269062.700000003</v>
      </c>
      <c r="E16" s="23">
        <f t="shared" si="2"/>
        <v>262427316.20000002</v>
      </c>
      <c r="F16" s="23">
        <f t="shared" si="2"/>
        <v>188139604.92000002</v>
      </c>
      <c r="G16" s="11">
        <f t="shared" si="2"/>
        <v>188107769.87</v>
      </c>
      <c r="H16" s="12">
        <f t="shared" si="2"/>
        <v>-30050483.63000001</v>
      </c>
      <c r="I16" s="45" t="s">
        <v>46</v>
      </c>
    </row>
    <row r="17" spans="1:9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>
      <c r="A21" s="41" t="s">
        <v>27</v>
      </c>
      <c r="B21" s="15"/>
      <c r="C21" s="24">
        <f t="shared" ref="C21:H21" si="3">SUM(C22+C23+C24+C25+C26+C27+C28+C29)</f>
        <v>218158253.5</v>
      </c>
      <c r="D21" s="24">
        <f t="shared" si="3"/>
        <v>17020462.93</v>
      </c>
      <c r="E21" s="24">
        <f t="shared" si="3"/>
        <v>235178716.43000001</v>
      </c>
      <c r="F21" s="24">
        <f t="shared" si="3"/>
        <v>188139604.92000002</v>
      </c>
      <c r="G21" s="24">
        <f t="shared" si="3"/>
        <v>188107769.87</v>
      </c>
      <c r="H21" s="24">
        <f t="shared" si="3"/>
        <v>-30050483.63000001</v>
      </c>
      <c r="I21" s="45" t="s">
        <v>46</v>
      </c>
    </row>
    <row r="22" spans="1:9">
      <c r="A22" s="16"/>
      <c r="B22" s="17" t="s">
        <v>0</v>
      </c>
      <c r="C22" s="25">
        <v>25679700.98</v>
      </c>
      <c r="D22" s="25">
        <v>0</v>
      </c>
      <c r="E22" s="25">
        <f t="shared" ref="E22:E29" si="4">C22+D22</f>
        <v>25679700.98</v>
      </c>
      <c r="F22" s="25">
        <v>24723223.010000002</v>
      </c>
      <c r="G22" s="25">
        <v>24723223.010000002</v>
      </c>
      <c r="H22" s="25">
        <f t="shared" ref="H22:H29" si="5">G22-C22</f>
        <v>-956477.96999999881</v>
      </c>
      <c r="I22" s="45" t="s">
        <v>37</v>
      </c>
    </row>
    <row r="23" spans="1:9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>
      <c r="A24" s="16"/>
      <c r="B24" s="17" t="s">
        <v>2</v>
      </c>
      <c r="C24" s="25">
        <v>1240000</v>
      </c>
      <c r="D24" s="25">
        <v>248825</v>
      </c>
      <c r="E24" s="25">
        <f t="shared" si="4"/>
        <v>1488825</v>
      </c>
      <c r="F24" s="25">
        <v>1068019.74</v>
      </c>
      <c r="G24" s="25">
        <v>1068019.74</v>
      </c>
      <c r="H24" s="25">
        <f t="shared" si="5"/>
        <v>-171980.26</v>
      </c>
      <c r="I24" s="45" t="s">
        <v>38</v>
      </c>
    </row>
    <row r="25" spans="1:9">
      <c r="A25" s="16"/>
      <c r="B25" s="17" t="s">
        <v>3</v>
      </c>
      <c r="C25" s="25">
        <v>12288884.49</v>
      </c>
      <c r="D25" s="25">
        <v>0</v>
      </c>
      <c r="E25" s="25">
        <f t="shared" si="4"/>
        <v>12288884.49</v>
      </c>
      <c r="F25" s="25">
        <v>9911824.6999999993</v>
      </c>
      <c r="G25" s="25">
        <v>9827085.6500000004</v>
      </c>
      <c r="H25" s="25">
        <f t="shared" si="5"/>
        <v>-2461798.84</v>
      </c>
      <c r="I25" s="45" t="s">
        <v>39</v>
      </c>
    </row>
    <row r="26" spans="1:9">
      <c r="A26" s="16"/>
      <c r="B26" s="17" t="s">
        <v>28</v>
      </c>
      <c r="C26" s="25">
        <v>10690666.199999999</v>
      </c>
      <c r="D26" s="25">
        <v>111083.03</v>
      </c>
      <c r="E26" s="25">
        <f t="shared" si="4"/>
        <v>10801749.229999999</v>
      </c>
      <c r="F26" s="25">
        <v>9933208.9399999995</v>
      </c>
      <c r="G26" s="25">
        <v>9933208.9399999995</v>
      </c>
      <c r="H26" s="25">
        <f t="shared" si="5"/>
        <v>-757457.25999999978</v>
      </c>
      <c r="I26" s="45" t="s">
        <v>40</v>
      </c>
    </row>
    <row r="27" spans="1:9">
      <c r="A27" s="16"/>
      <c r="B27" s="17" t="s">
        <v>29</v>
      </c>
      <c r="C27" s="25">
        <v>1961900.81</v>
      </c>
      <c r="D27" s="25">
        <v>0</v>
      </c>
      <c r="E27" s="25">
        <f t="shared" si="4"/>
        <v>1961900.81</v>
      </c>
      <c r="F27" s="25">
        <v>1182516.75</v>
      </c>
      <c r="G27" s="25">
        <v>1182516.75</v>
      </c>
      <c r="H27" s="25">
        <f t="shared" si="5"/>
        <v>-779384.06</v>
      </c>
      <c r="I27" s="45" t="s">
        <v>41</v>
      </c>
    </row>
    <row r="28" spans="1:9" ht="22.5">
      <c r="A28" s="16"/>
      <c r="B28" s="17" t="s">
        <v>30</v>
      </c>
      <c r="C28" s="25">
        <v>166297101.02000001</v>
      </c>
      <c r="D28" s="25">
        <v>16660554.9</v>
      </c>
      <c r="E28" s="25">
        <f t="shared" si="4"/>
        <v>182957655.92000002</v>
      </c>
      <c r="F28" s="25">
        <v>141320811.78</v>
      </c>
      <c r="G28" s="25">
        <v>141373715.78</v>
      </c>
      <c r="H28" s="25">
        <f t="shared" si="5"/>
        <v>-24923385.24000001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  <c r="I29" s="45" t="s">
        <v>44</v>
      </c>
    </row>
    <row r="30" spans="1:9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47" t="s">
        <v>48</v>
      </c>
      <c r="B31" s="48"/>
      <c r="C31" s="26">
        <f t="shared" ref="C31:H31" si="6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45" t="s">
        <v>46</v>
      </c>
    </row>
    <row r="32" spans="1:9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  <c r="I33" s="45" t="s">
        <v>40</v>
      </c>
    </row>
    <row r="34" spans="1:9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7"/>
        <v>0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si="7"/>
        <v>0</v>
      </c>
      <c r="I35" s="45" t="s">
        <v>44</v>
      </c>
    </row>
    <row r="36" spans="1:9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>
      <c r="A37" s="42" t="s">
        <v>33</v>
      </c>
      <c r="B37" s="18"/>
      <c r="C37" s="26">
        <f t="shared" ref="C37:H37" si="8">SUM(C38)</f>
        <v>0</v>
      </c>
      <c r="D37" s="26">
        <f t="shared" si="8"/>
        <v>27248599.77</v>
      </c>
      <c r="E37" s="26">
        <f t="shared" si="8"/>
        <v>27248599.77</v>
      </c>
      <c r="F37" s="26">
        <f t="shared" si="8"/>
        <v>0</v>
      </c>
      <c r="G37" s="26">
        <f t="shared" si="8"/>
        <v>0</v>
      </c>
      <c r="H37" s="26">
        <f t="shared" si="8"/>
        <v>0</v>
      </c>
      <c r="I37" s="45" t="s">
        <v>46</v>
      </c>
    </row>
    <row r="38" spans="1:9">
      <c r="A38" s="14"/>
      <c r="B38" s="17" t="s">
        <v>6</v>
      </c>
      <c r="C38" s="25">
        <v>0</v>
      </c>
      <c r="D38" s="25">
        <v>27248599.77</v>
      </c>
      <c r="E38" s="25">
        <f>C38+D38</f>
        <v>27248599.77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>
      <c r="A39" s="19"/>
      <c r="B39" s="20" t="s">
        <v>13</v>
      </c>
      <c r="C39" s="23">
        <f>SUM(C37+C31+C21)</f>
        <v>218158253.5</v>
      </c>
      <c r="D39" s="23">
        <f t="shared" ref="D39:H39" si="9">SUM(D37+D31+D21)</f>
        <v>44269062.700000003</v>
      </c>
      <c r="E39" s="23">
        <f t="shared" si="9"/>
        <v>262427316.20000002</v>
      </c>
      <c r="F39" s="23">
        <f t="shared" si="9"/>
        <v>188139604.92000002</v>
      </c>
      <c r="G39" s="23">
        <f t="shared" si="9"/>
        <v>188107769.87</v>
      </c>
      <c r="H39" s="12">
        <f t="shared" si="9"/>
        <v>-30050483.63000001</v>
      </c>
      <c r="I39" s="45" t="s">
        <v>46</v>
      </c>
    </row>
    <row r="40" spans="1:9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>
      <c r="B42" s="38" t="s">
        <v>34</v>
      </c>
    </row>
    <row r="43" spans="1:9">
      <c r="B43" s="39" t="s">
        <v>35</v>
      </c>
    </row>
    <row r="44" spans="1:9" ht="30.75" customHeight="1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2019-04-05T21:16:20Z</cp:lastPrinted>
  <dcterms:created xsi:type="dcterms:W3CDTF">2012-12-11T20:48:19Z</dcterms:created>
  <dcterms:modified xsi:type="dcterms:W3CDTF">2019-10-21T14:55:27Z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