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 ANTERIOR\SEVAC\SEVAC 2019\TITULO V 2DO TRIMESTRE 2019\4.- Informacion Presupuestaria\2.- Estado analitico del ejercicio del presu de egresos por clasif adva\"/>
    </mc:Choice>
  </mc:AlternateContent>
  <bookViews>
    <workbookView xWindow="0" yWindow="0" windowWidth="18915" windowHeight="8970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45" i="4" l="1"/>
  <c r="E45" i="4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H32" i="4"/>
  <c r="E32" i="4"/>
  <c r="E31" i="4"/>
  <c r="H31" i="4" s="1"/>
  <c r="E30" i="4"/>
  <c r="H30" i="4" s="1"/>
  <c r="H29" i="4"/>
  <c r="E29" i="4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H22" i="4"/>
  <c r="E22" i="4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84" i="4" l="1"/>
  <c r="F84" i="4"/>
  <c r="D84" i="4"/>
  <c r="H82" i="4"/>
  <c r="H78" i="4"/>
  <c r="H74" i="4"/>
  <c r="H70" i="4"/>
  <c r="E82" i="4"/>
  <c r="E80" i="4"/>
  <c r="H80" i="4" s="1"/>
  <c r="E78" i="4"/>
  <c r="E76" i="4"/>
  <c r="H76" i="4" s="1"/>
  <c r="E74" i="4"/>
  <c r="E72" i="4"/>
  <c r="H72" i="4" s="1"/>
  <c r="E70" i="4"/>
  <c r="C84" i="4"/>
  <c r="G62" i="4"/>
  <c r="F62" i="4"/>
  <c r="H60" i="4"/>
  <c r="H58" i="4"/>
  <c r="E60" i="4"/>
  <c r="E59" i="4"/>
  <c r="H59" i="4" s="1"/>
  <c r="E58" i="4"/>
  <c r="E57" i="4"/>
  <c r="H57" i="4" s="1"/>
  <c r="H62" i="4" s="1"/>
  <c r="D62" i="4"/>
  <c r="C62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48" i="4"/>
  <c r="F48" i="4"/>
  <c r="D48" i="4"/>
  <c r="C48" i="4"/>
  <c r="H84" i="4" l="1"/>
  <c r="E62" i="4"/>
  <c r="E84" i="4"/>
  <c r="H48" i="4"/>
  <c r="E48" i="4"/>
  <c r="H32" i="5" l="1"/>
  <c r="H30" i="5"/>
  <c r="H28" i="5"/>
  <c r="H26" i="5"/>
  <c r="H10" i="5"/>
  <c r="E40" i="5"/>
  <c r="H40" i="5" s="1"/>
  <c r="E39" i="5"/>
  <c r="H39" i="5" s="1"/>
  <c r="E38" i="5"/>
  <c r="E37" i="5"/>
  <c r="H37" i="5" s="1"/>
  <c r="E34" i="5"/>
  <c r="H34" i="5" s="1"/>
  <c r="E33" i="5"/>
  <c r="H33" i="5" s="1"/>
  <c r="E32" i="5"/>
  <c r="E31" i="5"/>
  <c r="H31" i="5" s="1"/>
  <c r="E30" i="5"/>
  <c r="E29" i="5"/>
  <c r="H29" i="5" s="1"/>
  <c r="E28" i="5"/>
  <c r="E27" i="5"/>
  <c r="H27" i="5" s="1"/>
  <c r="E26" i="5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H12" i="5" s="1"/>
  <c r="E11" i="5"/>
  <c r="H11" i="5" s="1"/>
  <c r="E10" i="5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E9" i="6"/>
  <c r="H9" i="6" s="1"/>
  <c r="E10" i="6"/>
  <c r="H10" i="6" s="1"/>
  <c r="E11" i="6"/>
  <c r="E12" i="6"/>
  <c r="H66" i="6"/>
  <c r="H42" i="6"/>
  <c r="H40" i="6"/>
  <c r="H36" i="6"/>
  <c r="H12" i="6"/>
  <c r="H11" i="6"/>
  <c r="H8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E39" i="6"/>
  <c r="H39" i="6" s="1"/>
  <c r="E38" i="6"/>
  <c r="H38" i="6" s="1"/>
  <c r="E37" i="6"/>
  <c r="H37" i="6" s="1"/>
  <c r="E36" i="6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E69" i="6" s="1"/>
  <c r="H69" i="6" s="1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E36" i="5" l="1"/>
  <c r="H38" i="5"/>
  <c r="H36" i="5" s="1"/>
  <c r="H25" i="5"/>
  <c r="H16" i="5"/>
  <c r="C42" i="5"/>
  <c r="G42" i="5"/>
  <c r="F42" i="5"/>
  <c r="D42" i="5"/>
  <c r="H6" i="5"/>
  <c r="E6" i="5"/>
  <c r="E16" i="8"/>
  <c r="H6" i="8"/>
  <c r="E65" i="6"/>
  <c r="H65" i="6" s="1"/>
  <c r="E57" i="6"/>
  <c r="H57" i="6" s="1"/>
  <c r="E53" i="6"/>
  <c r="H53" i="6" s="1"/>
  <c r="E43" i="6"/>
  <c r="H43" i="6" s="1"/>
  <c r="E33" i="6"/>
  <c r="H33" i="6" s="1"/>
  <c r="E23" i="6"/>
  <c r="H23" i="6" s="1"/>
  <c r="G77" i="6"/>
  <c r="F77" i="6"/>
  <c r="E13" i="6"/>
  <c r="H13" i="6" s="1"/>
  <c r="D77" i="6"/>
  <c r="C77" i="6"/>
  <c r="E5" i="6"/>
  <c r="E25" i="5"/>
  <c r="E16" i="5"/>
  <c r="H16" i="8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<sst xmlns="http://schemas.openxmlformats.org/spreadsheetml/2006/main" count="235" uniqueCount="174">
  <si>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</si>
  <si>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</si>
  <si>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</si>
  <si>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</si>
  <si>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</si>
  <si>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</si>
  <si>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</si>
  <si>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</si>
  <si>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</si>
  <si>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</si>
  <si>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</si>
  <si>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</si>
  <si>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</si>
  <si>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</si>
  <si>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</si>
  <si>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</si>
  <si>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</si>
  <si>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</si>
  <si>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</si>
  <si>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</si>
  <si>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</si>
  <si>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</si>
  <si>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</si>
  <si>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</si>
  <si>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</si>
  <si>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</si>
  <si>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</si>
  <si>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</si>
  <si>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</si>
  <si>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</si>
  <si>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</si>
  <si>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</si>
  <si>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</si>
  <si>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</si>
  <si>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</si>
  <si>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</si>
  <si>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</si>
  <si>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</si>
  <si>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</si>
  <si>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</si>
  <si>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</si>
  <si>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</si>
  <si>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</si>
  <si>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</si>
  <si>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</si>
  <si>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</si>
  <si>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</si>
  <si>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</si>
  <si>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</si>
  <si>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</si>
  <si>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</si>
  <si>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</si>
  <si>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</si>
  <si>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</si>
  <si>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</si>
  <si>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</si>
  <si>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</si>
  <si>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</si>
  <si>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</si>
  <si>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</si>
  <si>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</si>
  <si>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</si>
  <si>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</si>
  <si>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</si>
  <si>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</si>
  <si>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</si>
  <si>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</si>
  <si>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</si>
  <si>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</si>
  <si>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</si>
  <si>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</si>
  <si>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</si>
  <si>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</si>
  <si>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</si>
  <si>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</si>
  <si>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</si>
  <si>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</si>
  <si>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</si>
  <si>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</si>
  <si>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</si>
  <si>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</si>
  <si>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</si>
  <si>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</si>
  <si>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</si>
  <si>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</si>
  <si>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</si>
  <si>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</si>
  <si>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</si>
  <si>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</si>
  <si>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</si>
  <si>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</si>
  <si>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</si>
  <si>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</si>
  <si>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</si>
  <si>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</si>
  <si>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</si>
  <si>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</si>
  <si>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</si>
  <si>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</si>
  <si>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</si>
  <si>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</si>
  <si>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</si>
  <si>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</si>
  <si>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</si>
  <si>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</si>
  <si>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</si>
  <si>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</si>
  <si>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</si>
  <si>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</si>
  <si>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</si>
  <si>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</si>
  <si>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</si>
  <si>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</si>
  <si>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</si>
  <si>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</si>
  <si>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</si>
  <si>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</si>
  <si>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</si>
  <si>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</si>
  <si>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</si>
  <si>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</si>
  <si>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</si>
  <si>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</si>
  <si>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</si>
  <si>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</si>
  <si>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</si>
  <si>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</si>
  <si>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</si>
  <si>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MOROLEON GTO.
ESTADO ANALÍTICO DEL EJERCICIO DEL PRESUPUESTO DE EGRESOS
Clasificación por Objeto del Gasto (Capítulo y Concepto)
Del 1 de Enero al AL 30 DE JUNIO DEL 2019</t>
  </si>
  <si>
    <t>MUNICIPIO MOROLEON GTO.
ESTADO ANALÍTICO DEL EJERCICIO DEL PRESUPUESTO DE EGRESOS
Clasificación Económica (por Tipo de Gasto)
Del 1 de Enero al AL 30 DE JUNIO DEL 2019</t>
  </si>
  <si>
    <t>PRESIDENCIA MUNICIPAL</t>
  </si>
  <si>
    <t>DERECHOS HUMANO</t>
  </si>
  <si>
    <t>UNIDAD DE ACCESO A LA INFORMACION</t>
  </si>
  <si>
    <t>COMUNICACIÓN SOCIAL</t>
  </si>
  <si>
    <t>SINDICATURA</t>
  </si>
  <si>
    <t>REGIDORES</t>
  </si>
  <si>
    <t>DELEGADOS</t>
  </si>
  <si>
    <t>SRIA DEL H. AYUNTAMI</t>
  </si>
  <si>
    <t>Asesoria Juridica</t>
  </si>
  <si>
    <t>Archivo Historico</t>
  </si>
  <si>
    <t>Juez Municipal</t>
  </si>
  <si>
    <t>Oficina d enlace SRE</t>
  </si>
  <si>
    <t>Proteccion Civil</t>
  </si>
  <si>
    <t>Emergencias 911</t>
  </si>
  <si>
    <t>TESORERIA</t>
  </si>
  <si>
    <t>FISCALIZACION</t>
  </si>
  <si>
    <t>PREDIAL</t>
  </si>
  <si>
    <t>DIRECCION DE DESARROLLO SOCIAL</t>
  </si>
  <si>
    <t>INSTITUTO DE LA MUJER</t>
  </si>
  <si>
    <t xml:space="preserve"> DESARROLLO RURAL</t>
  </si>
  <si>
    <t>CONTRALORIA MUNICIPAL</t>
  </si>
  <si>
    <t>DIRECCION DE SEGURIDAD PUBLICA</t>
  </si>
  <si>
    <t>MOVILIDAD</t>
  </si>
  <si>
    <t>DIRECCION DE OBRAS PUBLICAS</t>
  </si>
  <si>
    <t>DIRECCION DE SERVICIOS MUNICIPALES</t>
  </si>
  <si>
    <t>LIMPIA</t>
  </si>
  <si>
    <t>PARQUES Y JARDINES</t>
  </si>
  <si>
    <t>ZOOLOGICO</t>
  </si>
  <si>
    <t>MERCADO MUNICIPAL</t>
  </si>
  <si>
    <t>PANTEONES</t>
  </si>
  <si>
    <t>ALUMBRADO PUBLICO</t>
  </si>
  <si>
    <t>OFICIALIA MAYOR</t>
  </si>
  <si>
    <t>MEDIO AMBIENTE</t>
  </si>
  <si>
    <t>DIRECCIÓN DE DEPORTE</t>
  </si>
  <si>
    <t>Direccion de Educacion</t>
  </si>
  <si>
    <t>Universidad Virtual</t>
  </si>
  <si>
    <t>Direccion de Desarrollo Urbano</t>
  </si>
  <si>
    <t>Catastro</t>
  </si>
  <si>
    <t>Direccion de desarrollo economico y turi</t>
  </si>
  <si>
    <t>MUNICIPIO MOROLEON GTO.
ESTADO ANALÍTICO DEL EJERCICIO DEL PRESUPUESTO DE EGRESOS
Clasificación Administrativa
Del 1 de Enero al AL 30 DE JUNIO DEL 2019</t>
  </si>
  <si>
    <t>Gobierno (Federal/Estatal/Municipal) de MUNICIPIO MOROLEON GTO.
Estado Analítico del Ejercicio del Presupuesto de Egresos
Clasificación Administrativa
Del 1 de Enero al AL 30 DE JUNIO DEL 2019</t>
  </si>
  <si>
    <t>Sector Paraestatal del Gobierno (Federal/Estatal/Municipal) de MUNICIPIO MOROLEON GTO.
Estado Analítico del Ejercicio del Presupuesto de Egresos
Clasificación Administrativa
Del 1 de Enero al AL 30 DE JUNIO DEL 2019</t>
  </si>
  <si>
    <t>MUNICIPIO MOROLEON GTO.
ESTADO ANALÍTICO DEL EJERCICIO DEL PRESUPUESTO DE EGRESOS
Clasificación Funcional (Finalidad y Función)
Del 1 de Enero al AL 30 DE JUNIO DEL 2019</t>
  </si>
  <si>
    <t>"BAJO PROTESTA DE DECIR VERDAD DECLARAMOS QUE LOS ESTADOS FINANCIEROS Y SUS NOTAS, SON RAZONABLEMENTE CORRECTOS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</si>
</sst>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GridLines="0" topLeftCell="A67" workbookViewId="0">
      <selection activeCell="A82" sqref="A82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111966917.84</v>
      </c>
      <c r="D5" s="14">
        <f>SUM(D6:D12)</f>
        <v>3526301.13</v>
      </c>
      <c r="E5" s="14">
        <f>C5+D5</f>
        <v>115493218.97</v>
      </c>
      <c r="F5" s="14">
        <f>SUM(F6:F12)</f>
        <v>49431887.390000001</v>
      </c>
      <c r="G5" s="14">
        <f>SUM(G6:G12)</f>
        <v>48334739.659999996</v>
      </c>
      <c r="H5" s="14">
        <f>E5-F5</f>
        <v>66061331.579999998</v>
      </c>
    </row>
    <row r="6" spans="1:8" x14ac:dyDescent="0.2">
      <c r="A6" s="49">
        <v>1100</v>
      </c>
      <c r="B6" s="11" t="s">
        <v>70</v>
      </c>
      <c r="C6" s="15">
        <v>60243042.75</v>
      </c>
      <c r="D6" s="15">
        <v>839491.01</v>
      </c>
      <c r="E6" s="15">
        <f t="shared" ref="E6:E69" si="0">C6+D6</f>
        <v>61082533.759999998</v>
      </c>
      <c r="F6" s="15">
        <v>29159759.25</v>
      </c>
      <c r="G6" s="15">
        <v>29006095.25</v>
      </c>
      <c r="H6" s="15">
        <f t="shared" ref="H6:H69" si="1">E6-F6</f>
        <v>31922774.509999998</v>
      </c>
    </row>
    <row r="7" spans="1:8" x14ac:dyDescent="0.2">
      <c r="A7" s="49">
        <v>1200</v>
      </c>
      <c r="B7" s="11" t="s">
        <v>71</v>
      </c>
      <c r="C7" s="15">
        <v>2063908.8</v>
      </c>
      <c r="D7" s="15">
        <v>38061.67</v>
      </c>
      <c r="E7" s="15">
        <f t="shared" si="0"/>
        <v>2101970.4700000002</v>
      </c>
      <c r="F7" s="15">
        <v>653141.53</v>
      </c>
      <c r="G7" s="15">
        <v>653141.53</v>
      </c>
      <c r="H7" s="15">
        <f t="shared" si="1"/>
        <v>1448828.9400000002</v>
      </c>
    </row>
    <row r="8" spans="1:8" x14ac:dyDescent="0.2">
      <c r="A8" s="49">
        <v>1300</v>
      </c>
      <c r="B8" s="11" t="s">
        <v>72</v>
      </c>
      <c r="C8" s="15">
        <v>14562884.67</v>
      </c>
      <c r="D8" s="15">
        <v>328458.39</v>
      </c>
      <c r="E8" s="15">
        <f t="shared" si="0"/>
        <v>14891343.060000001</v>
      </c>
      <c r="F8" s="15">
        <v>1437635.25</v>
      </c>
      <c r="G8" s="15">
        <v>1436125.25</v>
      </c>
      <c r="H8" s="15">
        <f t="shared" si="1"/>
        <v>13453707.810000001</v>
      </c>
    </row>
    <row r="9" spans="1:8" x14ac:dyDescent="0.2">
      <c r="A9" s="49">
        <v>1400</v>
      </c>
      <c r="B9" s="11" t="s">
        <v>35</v>
      </c>
      <c r="C9" s="15">
        <v>970000</v>
      </c>
      <c r="D9" s="15">
        <v>-89000</v>
      </c>
      <c r="E9" s="15">
        <f t="shared" si="0"/>
        <v>881000</v>
      </c>
      <c r="F9" s="15">
        <v>473514.73</v>
      </c>
      <c r="G9" s="15">
        <v>338017.04</v>
      </c>
      <c r="H9" s="15">
        <f t="shared" si="1"/>
        <v>407485.27</v>
      </c>
    </row>
    <row r="10" spans="1:8" x14ac:dyDescent="0.2">
      <c r="A10" s="49">
        <v>1500</v>
      </c>
      <c r="B10" s="11" t="s">
        <v>73</v>
      </c>
      <c r="C10" s="15">
        <v>34122081.619999997</v>
      </c>
      <c r="D10" s="15">
        <v>2409290.06</v>
      </c>
      <c r="E10" s="15">
        <f t="shared" si="0"/>
        <v>36531371.68</v>
      </c>
      <c r="F10" s="15">
        <v>17707836.629999999</v>
      </c>
      <c r="G10" s="15">
        <v>16901360.59</v>
      </c>
      <c r="H10" s="15">
        <f t="shared" si="1"/>
        <v>18823535.050000001</v>
      </c>
    </row>
    <row r="11" spans="1:8" x14ac:dyDescent="0.2">
      <c r="A11" s="49">
        <v>1600</v>
      </c>
      <c r="B11" s="11" t="s">
        <v>36</v>
      </c>
      <c r="C11" s="15">
        <v>5000</v>
      </c>
      <c r="D11" s="15">
        <v>0</v>
      </c>
      <c r="E11" s="15">
        <f t="shared" si="0"/>
        <v>5000</v>
      </c>
      <c r="F11" s="15">
        <v>0</v>
      </c>
      <c r="G11" s="15">
        <v>0</v>
      </c>
      <c r="H11" s="15">
        <f t="shared" si="1"/>
        <v>5000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16723161.560000001</v>
      </c>
      <c r="D13" s="15">
        <f>SUM(D14:D22)</f>
        <v>3914245.8</v>
      </c>
      <c r="E13" s="15">
        <f t="shared" si="0"/>
        <v>20637407.359999999</v>
      </c>
      <c r="F13" s="15">
        <f>SUM(F14:F22)</f>
        <v>8874556</v>
      </c>
      <c r="G13" s="15">
        <f>SUM(G14:G22)</f>
        <v>3758391.4299999997</v>
      </c>
      <c r="H13" s="15">
        <f t="shared" si="1"/>
        <v>11762851.359999999</v>
      </c>
    </row>
    <row r="14" spans="1:8" x14ac:dyDescent="0.2">
      <c r="A14" s="49">
        <v>2100</v>
      </c>
      <c r="B14" s="11" t="s">
        <v>75</v>
      </c>
      <c r="C14" s="15">
        <v>1753940.46</v>
      </c>
      <c r="D14" s="15">
        <v>-52408.72</v>
      </c>
      <c r="E14" s="15">
        <f t="shared" si="0"/>
        <v>1701531.74</v>
      </c>
      <c r="F14" s="15">
        <v>341871.57</v>
      </c>
      <c r="G14" s="15">
        <v>129283.98</v>
      </c>
      <c r="H14" s="15">
        <f t="shared" si="1"/>
        <v>1359660.17</v>
      </c>
    </row>
    <row r="15" spans="1:8" x14ac:dyDescent="0.2">
      <c r="A15" s="49">
        <v>2200</v>
      </c>
      <c r="B15" s="11" t="s">
        <v>76</v>
      </c>
      <c r="C15" s="15">
        <v>957466.84</v>
      </c>
      <c r="D15" s="15">
        <v>7366.74</v>
      </c>
      <c r="E15" s="15">
        <f t="shared" si="0"/>
        <v>964833.58</v>
      </c>
      <c r="F15" s="15">
        <v>517497.55</v>
      </c>
      <c r="G15" s="15">
        <v>259793.55</v>
      </c>
      <c r="H15" s="15">
        <f t="shared" si="1"/>
        <v>447336.02999999997</v>
      </c>
    </row>
    <row r="16" spans="1:8" x14ac:dyDescent="0.2">
      <c r="A16" s="49">
        <v>2300</v>
      </c>
      <c r="B16" s="11" t="s">
        <v>77</v>
      </c>
      <c r="C16" s="15">
        <v>19600</v>
      </c>
      <c r="D16" s="15">
        <v>20000</v>
      </c>
      <c r="E16" s="15">
        <f t="shared" si="0"/>
        <v>39600</v>
      </c>
      <c r="F16" s="15">
        <v>17980</v>
      </c>
      <c r="G16" s="15">
        <v>17980</v>
      </c>
      <c r="H16" s="15">
        <f t="shared" si="1"/>
        <v>21620</v>
      </c>
    </row>
    <row r="17" spans="1:8" x14ac:dyDescent="0.2">
      <c r="A17" s="49">
        <v>2400</v>
      </c>
      <c r="B17" s="11" t="s">
        <v>78</v>
      </c>
      <c r="C17" s="15">
        <v>5264312.25</v>
      </c>
      <c r="D17" s="15">
        <v>218563.02</v>
      </c>
      <c r="E17" s="15">
        <f t="shared" si="0"/>
        <v>5482875.2699999996</v>
      </c>
      <c r="F17" s="15">
        <v>3166955.65</v>
      </c>
      <c r="G17" s="15">
        <v>353932.17</v>
      </c>
      <c r="H17" s="15">
        <f t="shared" si="1"/>
        <v>2315919.6199999996</v>
      </c>
    </row>
    <row r="18" spans="1:8" x14ac:dyDescent="0.2">
      <c r="A18" s="49">
        <v>2500</v>
      </c>
      <c r="B18" s="11" t="s">
        <v>79</v>
      </c>
      <c r="C18" s="15">
        <v>503050</v>
      </c>
      <c r="D18" s="15">
        <v>-52329.64</v>
      </c>
      <c r="E18" s="15">
        <f t="shared" si="0"/>
        <v>450720.36</v>
      </c>
      <c r="F18" s="15">
        <v>108098.89</v>
      </c>
      <c r="G18" s="15">
        <v>55763.28</v>
      </c>
      <c r="H18" s="15">
        <f t="shared" si="1"/>
        <v>342621.47</v>
      </c>
    </row>
    <row r="19" spans="1:8" x14ac:dyDescent="0.2">
      <c r="A19" s="49">
        <v>2600</v>
      </c>
      <c r="B19" s="11" t="s">
        <v>80</v>
      </c>
      <c r="C19" s="15">
        <v>4376496.7</v>
      </c>
      <c r="D19" s="15">
        <v>3628797.31</v>
      </c>
      <c r="E19" s="15">
        <f t="shared" si="0"/>
        <v>8005294.0099999998</v>
      </c>
      <c r="F19" s="15">
        <v>3781162.19</v>
      </c>
      <c r="G19" s="15">
        <v>2482837.86</v>
      </c>
      <c r="H19" s="15">
        <f t="shared" si="1"/>
        <v>4224131.82</v>
      </c>
    </row>
    <row r="20" spans="1:8" x14ac:dyDescent="0.2">
      <c r="A20" s="49">
        <v>2700</v>
      </c>
      <c r="B20" s="11" t="s">
        <v>81</v>
      </c>
      <c r="C20" s="15">
        <v>1231900</v>
      </c>
      <c r="D20" s="15">
        <v>55488.15</v>
      </c>
      <c r="E20" s="15">
        <f t="shared" si="0"/>
        <v>1287388.1499999999</v>
      </c>
      <c r="F20" s="15">
        <v>128736.02</v>
      </c>
      <c r="G20" s="15">
        <v>45198.29</v>
      </c>
      <c r="H20" s="15">
        <f t="shared" si="1"/>
        <v>1158652.1299999999</v>
      </c>
    </row>
    <row r="21" spans="1:8" x14ac:dyDescent="0.2">
      <c r="A21" s="49">
        <v>2800</v>
      </c>
      <c r="B21" s="11" t="s">
        <v>82</v>
      </c>
      <c r="C21" s="15">
        <v>20000</v>
      </c>
      <c r="D21" s="15">
        <v>-20000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2596395.31</v>
      </c>
      <c r="D22" s="15">
        <v>108768.94</v>
      </c>
      <c r="E22" s="15">
        <f t="shared" si="0"/>
        <v>2705164.25</v>
      </c>
      <c r="F22" s="15">
        <v>812254.13</v>
      </c>
      <c r="G22" s="15">
        <v>413602.3</v>
      </c>
      <c r="H22" s="15">
        <f t="shared" si="1"/>
        <v>1892910.12</v>
      </c>
    </row>
    <row r="23" spans="1:8" x14ac:dyDescent="0.2">
      <c r="A23" s="48" t="s">
        <v>63</v>
      </c>
      <c r="B23" s="7"/>
      <c r="C23" s="15">
        <f>SUM(C24:C32)</f>
        <v>24835351.770000003</v>
      </c>
      <c r="D23" s="15">
        <f>SUM(D24:D32)</f>
        <v>343175.82</v>
      </c>
      <c r="E23" s="15">
        <f t="shared" si="0"/>
        <v>25178527.590000004</v>
      </c>
      <c r="F23" s="15">
        <f>SUM(F24:F32)</f>
        <v>8515294.2699999996</v>
      </c>
      <c r="G23" s="15">
        <f>SUM(G24:G32)</f>
        <v>6099030.7599999998</v>
      </c>
      <c r="H23" s="15">
        <f t="shared" si="1"/>
        <v>16663233.320000004</v>
      </c>
    </row>
    <row r="24" spans="1:8" x14ac:dyDescent="0.2">
      <c r="A24" s="49">
        <v>3100</v>
      </c>
      <c r="B24" s="11" t="s">
        <v>84</v>
      </c>
      <c r="C24" s="15">
        <v>3888068.04</v>
      </c>
      <c r="D24" s="15">
        <v>127300</v>
      </c>
      <c r="E24" s="15">
        <f t="shared" si="0"/>
        <v>4015368.04</v>
      </c>
      <c r="F24" s="15">
        <v>2025593.74</v>
      </c>
      <c r="G24" s="15">
        <v>1297558.08</v>
      </c>
      <c r="H24" s="15">
        <f t="shared" si="1"/>
        <v>1989774.3</v>
      </c>
    </row>
    <row r="25" spans="1:8" x14ac:dyDescent="0.2">
      <c r="A25" s="49">
        <v>3200</v>
      </c>
      <c r="B25" s="11" t="s">
        <v>85</v>
      </c>
      <c r="C25" s="15">
        <v>296000</v>
      </c>
      <c r="D25" s="15">
        <v>36000</v>
      </c>
      <c r="E25" s="15">
        <f t="shared" si="0"/>
        <v>332000</v>
      </c>
      <c r="F25" s="15">
        <v>135300</v>
      </c>
      <c r="G25" s="15">
        <v>34800</v>
      </c>
      <c r="H25" s="15">
        <f t="shared" si="1"/>
        <v>196700</v>
      </c>
    </row>
    <row r="26" spans="1:8" x14ac:dyDescent="0.2">
      <c r="A26" s="49">
        <v>3300</v>
      </c>
      <c r="B26" s="11" t="s">
        <v>86</v>
      </c>
      <c r="C26" s="15">
        <v>979160.61</v>
      </c>
      <c r="D26" s="15">
        <v>96000</v>
      </c>
      <c r="E26" s="15">
        <f t="shared" si="0"/>
        <v>1075160.6099999999</v>
      </c>
      <c r="F26" s="15">
        <v>184489.44</v>
      </c>
      <c r="G26" s="15">
        <v>105040.68</v>
      </c>
      <c r="H26" s="15">
        <f t="shared" si="1"/>
        <v>890671.16999999993</v>
      </c>
    </row>
    <row r="27" spans="1:8" x14ac:dyDescent="0.2">
      <c r="A27" s="49">
        <v>3400</v>
      </c>
      <c r="B27" s="11" t="s">
        <v>87</v>
      </c>
      <c r="C27" s="15">
        <v>545500</v>
      </c>
      <c r="D27" s="15">
        <v>-54313.53</v>
      </c>
      <c r="E27" s="15">
        <f t="shared" si="0"/>
        <v>491186.47</v>
      </c>
      <c r="F27" s="15">
        <v>335900.35</v>
      </c>
      <c r="G27" s="15">
        <v>0</v>
      </c>
      <c r="H27" s="15">
        <f t="shared" si="1"/>
        <v>155286.12</v>
      </c>
    </row>
    <row r="28" spans="1:8" x14ac:dyDescent="0.2">
      <c r="A28" s="49">
        <v>3500</v>
      </c>
      <c r="B28" s="11" t="s">
        <v>88</v>
      </c>
      <c r="C28" s="15">
        <v>1806918.95</v>
      </c>
      <c r="D28" s="15">
        <v>-365700</v>
      </c>
      <c r="E28" s="15">
        <f t="shared" si="0"/>
        <v>1441218.95</v>
      </c>
      <c r="F28" s="15">
        <v>221962.09</v>
      </c>
      <c r="G28" s="15">
        <v>124162.37</v>
      </c>
      <c r="H28" s="15">
        <f t="shared" si="1"/>
        <v>1219256.8599999999</v>
      </c>
    </row>
    <row r="29" spans="1:8" x14ac:dyDescent="0.2">
      <c r="A29" s="49">
        <v>3600</v>
      </c>
      <c r="B29" s="11" t="s">
        <v>89</v>
      </c>
      <c r="C29" s="15">
        <v>1412019</v>
      </c>
      <c r="D29" s="15">
        <v>25148.12</v>
      </c>
      <c r="E29" s="15">
        <f t="shared" si="0"/>
        <v>1437167.12</v>
      </c>
      <c r="F29" s="15">
        <v>465505.28000000003</v>
      </c>
      <c r="G29" s="15">
        <v>195255.34</v>
      </c>
      <c r="H29" s="15">
        <f t="shared" si="1"/>
        <v>971661.84000000008</v>
      </c>
    </row>
    <row r="30" spans="1:8" x14ac:dyDescent="0.2">
      <c r="A30" s="49">
        <v>3700</v>
      </c>
      <c r="B30" s="11" t="s">
        <v>90</v>
      </c>
      <c r="C30" s="15">
        <v>670748.25</v>
      </c>
      <c r="D30" s="15">
        <v>-25000</v>
      </c>
      <c r="E30" s="15">
        <f t="shared" si="0"/>
        <v>645748.25</v>
      </c>
      <c r="F30" s="15">
        <v>240602.16</v>
      </c>
      <c r="G30" s="15">
        <v>163314.51</v>
      </c>
      <c r="H30" s="15">
        <f t="shared" si="1"/>
        <v>405146.08999999997</v>
      </c>
    </row>
    <row r="31" spans="1:8" x14ac:dyDescent="0.2">
      <c r="A31" s="49">
        <v>3800</v>
      </c>
      <c r="B31" s="11" t="s">
        <v>91</v>
      </c>
      <c r="C31" s="15">
        <v>2736520</v>
      </c>
      <c r="D31" s="15">
        <v>210266.17</v>
      </c>
      <c r="E31" s="15">
        <f t="shared" si="0"/>
        <v>2946786.17</v>
      </c>
      <c r="F31" s="15">
        <v>1607911.94</v>
      </c>
      <c r="G31" s="15">
        <v>1204245.79</v>
      </c>
      <c r="H31" s="15">
        <f t="shared" si="1"/>
        <v>1338874.23</v>
      </c>
    </row>
    <row r="32" spans="1:8" x14ac:dyDescent="0.2">
      <c r="A32" s="49">
        <v>3900</v>
      </c>
      <c r="B32" s="11" t="s">
        <v>19</v>
      </c>
      <c r="C32" s="15">
        <v>12500416.92</v>
      </c>
      <c r="D32" s="15">
        <v>293475.06</v>
      </c>
      <c r="E32" s="15">
        <f t="shared" si="0"/>
        <v>12793891.98</v>
      </c>
      <c r="F32" s="15">
        <v>3298029.27</v>
      </c>
      <c r="G32" s="15">
        <v>2974653.99</v>
      </c>
      <c r="H32" s="15">
        <f t="shared" si="1"/>
        <v>9495862.7100000009</v>
      </c>
    </row>
    <row r="33" spans="1:8" x14ac:dyDescent="0.2">
      <c r="A33" s="48" t="s">
        <v>64</v>
      </c>
      <c r="B33" s="7"/>
      <c r="C33" s="15">
        <f>SUM(C34:C42)</f>
        <v>18067427.310000002</v>
      </c>
      <c r="D33" s="15">
        <f>SUM(D34:D42)</f>
        <v>12904198.68</v>
      </c>
      <c r="E33" s="15">
        <f t="shared" si="0"/>
        <v>30971625.990000002</v>
      </c>
      <c r="F33" s="15">
        <f>SUM(F34:F42)</f>
        <v>16673600</v>
      </c>
      <c r="G33" s="15">
        <f>SUM(G34:G42)</f>
        <v>10455970.510000002</v>
      </c>
      <c r="H33" s="15">
        <f t="shared" si="1"/>
        <v>14298025.990000002</v>
      </c>
    </row>
    <row r="34" spans="1:8" x14ac:dyDescent="0.2">
      <c r="A34" s="49">
        <v>4100</v>
      </c>
      <c r="B34" s="11" t="s">
        <v>92</v>
      </c>
      <c r="C34" s="15">
        <v>8591180.4199999999</v>
      </c>
      <c r="D34" s="15">
        <v>6318886.04</v>
      </c>
      <c r="E34" s="15">
        <f t="shared" si="0"/>
        <v>14910066.460000001</v>
      </c>
      <c r="F34" s="15">
        <v>8562215.2300000004</v>
      </c>
      <c r="G34" s="15">
        <v>6915443.0700000003</v>
      </c>
      <c r="H34" s="15">
        <f t="shared" si="1"/>
        <v>6347851.2300000004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5329340.5599999996</v>
      </c>
      <c r="D37" s="15">
        <v>4114418.48</v>
      </c>
      <c r="E37" s="15">
        <f t="shared" si="0"/>
        <v>9443759.0399999991</v>
      </c>
      <c r="F37" s="15">
        <v>5045371.29</v>
      </c>
      <c r="G37" s="15">
        <v>2223395.96</v>
      </c>
      <c r="H37" s="15">
        <f t="shared" si="1"/>
        <v>4398387.7499999991</v>
      </c>
    </row>
    <row r="38" spans="1:8" x14ac:dyDescent="0.2">
      <c r="A38" s="49">
        <v>4500</v>
      </c>
      <c r="B38" s="11" t="s">
        <v>41</v>
      </c>
      <c r="C38" s="15">
        <v>4146906.33</v>
      </c>
      <c r="D38" s="15">
        <v>2470894.16</v>
      </c>
      <c r="E38" s="15">
        <f t="shared" si="0"/>
        <v>6617800.4900000002</v>
      </c>
      <c r="F38" s="15">
        <v>3066013.48</v>
      </c>
      <c r="G38" s="15">
        <v>1317131.48</v>
      </c>
      <c r="H38" s="15">
        <f t="shared" si="1"/>
        <v>3551787.0100000002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3873231</v>
      </c>
      <c r="D43" s="15">
        <f>SUM(D44:D52)</f>
        <v>526897.71</v>
      </c>
      <c r="E43" s="15">
        <f t="shared" si="0"/>
        <v>4400128.71</v>
      </c>
      <c r="F43" s="15">
        <f>SUM(F44:F52)</f>
        <v>1360045.03</v>
      </c>
      <c r="G43" s="15">
        <f>SUM(G44:G52)</f>
        <v>49549.599999999999</v>
      </c>
      <c r="H43" s="15">
        <f t="shared" si="1"/>
        <v>3040083.6799999997</v>
      </c>
    </row>
    <row r="44" spans="1:8" x14ac:dyDescent="0.2">
      <c r="A44" s="49">
        <v>5100</v>
      </c>
      <c r="B44" s="11" t="s">
        <v>99</v>
      </c>
      <c r="C44" s="15">
        <v>730200</v>
      </c>
      <c r="D44" s="15">
        <v>4235.1000000000004</v>
      </c>
      <c r="E44" s="15">
        <f t="shared" si="0"/>
        <v>734435.1</v>
      </c>
      <c r="F44" s="15">
        <v>204552.67</v>
      </c>
      <c r="G44" s="15">
        <v>7165</v>
      </c>
      <c r="H44" s="15">
        <f t="shared" si="1"/>
        <v>529882.42999999993</v>
      </c>
    </row>
    <row r="45" spans="1:8" x14ac:dyDescent="0.2">
      <c r="A45" s="49">
        <v>5200</v>
      </c>
      <c r="B45" s="11" t="s">
        <v>100</v>
      </c>
      <c r="C45" s="15">
        <v>77000</v>
      </c>
      <c r="D45" s="15">
        <v>97100</v>
      </c>
      <c r="E45" s="15">
        <f t="shared" si="0"/>
        <v>174100</v>
      </c>
      <c r="F45" s="15">
        <v>0</v>
      </c>
      <c r="G45" s="15">
        <v>0</v>
      </c>
      <c r="H45" s="15">
        <f t="shared" si="1"/>
        <v>174100</v>
      </c>
    </row>
    <row r="46" spans="1:8" x14ac:dyDescent="0.2">
      <c r="A46" s="49">
        <v>5300</v>
      </c>
      <c r="B46" s="11" t="s">
        <v>101</v>
      </c>
      <c r="C46" s="15">
        <v>35000</v>
      </c>
      <c r="D46" s="15">
        <v>0</v>
      </c>
      <c r="E46" s="15">
        <f t="shared" si="0"/>
        <v>35000</v>
      </c>
      <c r="F46" s="15">
        <v>0</v>
      </c>
      <c r="G46" s="15">
        <v>0</v>
      </c>
      <c r="H46" s="15">
        <f t="shared" si="1"/>
        <v>35000</v>
      </c>
    </row>
    <row r="47" spans="1:8" x14ac:dyDescent="0.2">
      <c r="A47" s="49">
        <v>5400</v>
      </c>
      <c r="B47" s="11" t="s">
        <v>102</v>
      </c>
      <c r="C47" s="15">
        <v>1611365</v>
      </c>
      <c r="D47" s="15">
        <v>254000</v>
      </c>
      <c r="E47" s="15">
        <f t="shared" si="0"/>
        <v>1865365</v>
      </c>
      <c r="F47" s="15">
        <v>1026100</v>
      </c>
      <c r="G47" s="15">
        <v>0</v>
      </c>
      <c r="H47" s="15">
        <f t="shared" si="1"/>
        <v>839265</v>
      </c>
    </row>
    <row r="48" spans="1:8" x14ac:dyDescent="0.2">
      <c r="A48" s="49">
        <v>5500</v>
      </c>
      <c r="B48" s="11" t="s">
        <v>103</v>
      </c>
      <c r="C48" s="15">
        <v>225000</v>
      </c>
      <c r="D48" s="15">
        <v>-11500.01</v>
      </c>
      <c r="E48" s="15">
        <f t="shared" si="0"/>
        <v>213499.99</v>
      </c>
      <c r="F48" s="15">
        <v>33813</v>
      </c>
      <c r="G48" s="15">
        <v>0</v>
      </c>
      <c r="H48" s="15">
        <f t="shared" si="1"/>
        <v>179686.99</v>
      </c>
    </row>
    <row r="49" spans="1:8" x14ac:dyDescent="0.2">
      <c r="A49" s="49">
        <v>5600</v>
      </c>
      <c r="B49" s="11" t="s">
        <v>104</v>
      </c>
      <c r="C49" s="15">
        <v>1048666</v>
      </c>
      <c r="D49" s="15">
        <v>180062.62</v>
      </c>
      <c r="E49" s="15">
        <f t="shared" si="0"/>
        <v>1228728.6200000001</v>
      </c>
      <c r="F49" s="15">
        <v>78699.360000000001</v>
      </c>
      <c r="G49" s="15">
        <v>25504.6</v>
      </c>
      <c r="H49" s="15">
        <f t="shared" si="1"/>
        <v>1150029.26</v>
      </c>
    </row>
    <row r="50" spans="1:8" x14ac:dyDescent="0.2">
      <c r="A50" s="49">
        <v>5700</v>
      </c>
      <c r="B50" s="11" t="s">
        <v>105</v>
      </c>
      <c r="C50" s="15">
        <v>40000</v>
      </c>
      <c r="D50" s="15">
        <v>7000</v>
      </c>
      <c r="E50" s="15">
        <f t="shared" si="0"/>
        <v>47000</v>
      </c>
      <c r="F50" s="15">
        <v>9920</v>
      </c>
      <c r="G50" s="15">
        <v>9920</v>
      </c>
      <c r="H50" s="15">
        <f t="shared" si="1"/>
        <v>37080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106000</v>
      </c>
      <c r="D52" s="15">
        <v>-4000</v>
      </c>
      <c r="E52" s="15">
        <f t="shared" si="0"/>
        <v>102000</v>
      </c>
      <c r="F52" s="15">
        <v>6960</v>
      </c>
      <c r="G52" s="15">
        <v>6960</v>
      </c>
      <c r="H52" s="15">
        <f t="shared" si="1"/>
        <v>95040</v>
      </c>
    </row>
    <row r="53" spans="1:8" x14ac:dyDescent="0.2">
      <c r="A53" s="48" t="s">
        <v>66</v>
      </c>
      <c r="B53" s="7"/>
      <c r="C53" s="15">
        <f>SUM(C54:C56)</f>
        <v>380000</v>
      </c>
      <c r="D53" s="15">
        <f>SUM(D54:D56)</f>
        <v>16274631.48</v>
      </c>
      <c r="E53" s="15">
        <f t="shared" si="0"/>
        <v>16654631.48</v>
      </c>
      <c r="F53" s="15">
        <f>SUM(F54:F56)</f>
        <v>7164761.8700000001</v>
      </c>
      <c r="G53" s="15">
        <f>SUM(G54:G56)</f>
        <v>7017267.9699999997</v>
      </c>
      <c r="H53" s="15">
        <f t="shared" si="1"/>
        <v>9489869.6099999994</v>
      </c>
    </row>
    <row r="54" spans="1:8" x14ac:dyDescent="0.2">
      <c r="A54" s="49">
        <v>6100</v>
      </c>
      <c r="B54" s="11" t="s">
        <v>108</v>
      </c>
      <c r="C54" s="15">
        <v>330000</v>
      </c>
      <c r="D54" s="15">
        <v>15132957.41</v>
      </c>
      <c r="E54" s="15">
        <f t="shared" si="0"/>
        <v>15462957.41</v>
      </c>
      <c r="F54" s="15">
        <v>6666926.8200000003</v>
      </c>
      <c r="G54" s="15">
        <v>6519432.9199999999</v>
      </c>
      <c r="H54" s="15">
        <f t="shared" si="1"/>
        <v>8796030.5899999999</v>
      </c>
    </row>
    <row r="55" spans="1:8" x14ac:dyDescent="0.2">
      <c r="A55" s="49">
        <v>6200</v>
      </c>
      <c r="B55" s="11" t="s">
        <v>109</v>
      </c>
      <c r="C55" s="15">
        <v>10000</v>
      </c>
      <c r="D55" s="15">
        <v>856674.07</v>
      </c>
      <c r="E55" s="15">
        <f t="shared" si="0"/>
        <v>866674.07</v>
      </c>
      <c r="F55" s="15">
        <v>440752.26</v>
      </c>
      <c r="G55" s="15">
        <v>440752.26</v>
      </c>
      <c r="H55" s="15">
        <f t="shared" si="1"/>
        <v>425921.80999999994</v>
      </c>
    </row>
    <row r="56" spans="1:8" x14ac:dyDescent="0.2">
      <c r="A56" s="49">
        <v>6300</v>
      </c>
      <c r="B56" s="11" t="s">
        <v>110</v>
      </c>
      <c r="C56" s="15">
        <v>40000</v>
      </c>
      <c r="D56" s="15">
        <v>285000</v>
      </c>
      <c r="E56" s="15">
        <f t="shared" si="0"/>
        <v>325000</v>
      </c>
      <c r="F56" s="15">
        <v>57082.79</v>
      </c>
      <c r="G56" s="15">
        <v>57082.79</v>
      </c>
      <c r="H56" s="15">
        <f t="shared" si="1"/>
        <v>267917.21000000002</v>
      </c>
    </row>
    <row r="57" spans="1:8" x14ac:dyDescent="0.2">
      <c r="A57" s="48" t="s">
        <v>67</v>
      </c>
      <c r="B57" s="7"/>
      <c r="C57" s="15">
        <f>SUM(C58:C64)</f>
        <v>100000</v>
      </c>
      <c r="D57" s="15">
        <f>SUM(D58:D64)</f>
        <v>2584683.54</v>
      </c>
      <c r="E57" s="15">
        <f t="shared" si="0"/>
        <v>2684683.54</v>
      </c>
      <c r="F57" s="15">
        <f>SUM(F58:F64)</f>
        <v>0</v>
      </c>
      <c r="G57" s="15">
        <f>SUM(G58:G64)</f>
        <v>0</v>
      </c>
      <c r="H57" s="15">
        <f t="shared" si="1"/>
        <v>2684683.54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100000</v>
      </c>
      <c r="D64" s="15">
        <v>2584683.54</v>
      </c>
      <c r="E64" s="15">
        <f t="shared" si="0"/>
        <v>2684683.54</v>
      </c>
      <c r="F64" s="15">
        <v>0</v>
      </c>
      <c r="G64" s="15">
        <v>0</v>
      </c>
      <c r="H64" s="15">
        <f t="shared" si="1"/>
        <v>2684683.54</v>
      </c>
    </row>
    <row r="65" spans="1:8" x14ac:dyDescent="0.2">
      <c r="A65" s="48" t="s">
        <v>68</v>
      </c>
      <c r="B65" s="7"/>
      <c r="C65" s="15">
        <f>SUM(C66:C68)</f>
        <v>42212164.020000003</v>
      </c>
      <c r="D65" s="15">
        <f>SUM(D66:D68)</f>
        <v>13750718.18</v>
      </c>
      <c r="E65" s="15">
        <f t="shared" si="0"/>
        <v>55962882.200000003</v>
      </c>
      <c r="F65" s="15">
        <f>SUM(F66:F68)</f>
        <v>877169.14</v>
      </c>
      <c r="G65" s="15">
        <f>SUM(G66:G68)</f>
        <v>592169.14</v>
      </c>
      <c r="H65" s="15">
        <f t="shared" si="1"/>
        <v>55085713.060000002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42212164.020000003</v>
      </c>
      <c r="D68" s="15">
        <v>13750718.18</v>
      </c>
      <c r="E68" s="15">
        <f t="shared" si="0"/>
        <v>55962882.200000003</v>
      </c>
      <c r="F68" s="15">
        <v>877169.14</v>
      </c>
      <c r="G68" s="15">
        <v>592169.14</v>
      </c>
      <c r="H68" s="15">
        <f t="shared" si="1"/>
        <v>55085713.060000002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218158253.50000003</v>
      </c>
      <c r="D77" s="17">
        <f t="shared" si="4"/>
        <v>53824852.340000004</v>
      </c>
      <c r="E77" s="17">
        <f t="shared" si="4"/>
        <v>271983105.83999997</v>
      </c>
      <c r="F77" s="17">
        <f t="shared" si="4"/>
        <v>92897313.700000003</v>
      </c>
      <c r="G77" s="17">
        <f t="shared" si="4"/>
        <v>76307119.069999993</v>
      </c>
      <c r="H77" s="17">
        <f t="shared" si="4"/>
        <v>179085792.14000002</v>
      </c>
    </row>
    <row r="82" spans="1:1" x14ac:dyDescent="0.2">
      <c r="A82" s="1" t="s">
        <v>173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zoomScaleNormal="100" workbookViewId="0">
      <selection activeCell="F12" sqref="F1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167445952.15000001</v>
      </c>
      <c r="D6" s="50">
        <v>18217027.27</v>
      </c>
      <c r="E6" s="50">
        <f>C6+D6</f>
        <v>185662979.42000002</v>
      </c>
      <c r="F6" s="50">
        <v>80429324.180000007</v>
      </c>
      <c r="G6" s="50">
        <v>67331000.879999995</v>
      </c>
      <c r="H6" s="50">
        <f>E6-F6</f>
        <v>105233655.24000001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46565395.020000003</v>
      </c>
      <c r="D8" s="50">
        <v>33136930.91</v>
      </c>
      <c r="E8" s="50">
        <f>C8+D8</f>
        <v>79702325.930000007</v>
      </c>
      <c r="F8" s="50">
        <v>9401976.0399999991</v>
      </c>
      <c r="G8" s="50">
        <v>7658986.71</v>
      </c>
      <c r="H8" s="50">
        <f>E8-F8</f>
        <v>70300349.890000015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4146906.33</v>
      </c>
      <c r="D12" s="50">
        <v>2470894.16</v>
      </c>
      <c r="E12" s="50">
        <f>C12+D12</f>
        <v>6617800.4900000002</v>
      </c>
      <c r="F12" s="50">
        <v>3066013.48</v>
      </c>
      <c r="G12" s="50">
        <v>1317131.48</v>
      </c>
      <c r="H12" s="50">
        <f>E12-F12</f>
        <v>3551787.0100000002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218158253.50000003</v>
      </c>
      <c r="D16" s="17">
        <f>SUM(D6+D8+D10+D12+D14)</f>
        <v>53824852.340000004</v>
      </c>
      <c r="E16" s="17">
        <f>SUM(E6+E8+E10+E12+E14)</f>
        <v>271983105.84000003</v>
      </c>
      <c r="F16" s="17">
        <f t="shared" ref="F16:H16" si="0">SUM(F6+F8+F10+F12+F14)</f>
        <v>92897313.700000003</v>
      </c>
      <c r="G16" s="17">
        <f t="shared" si="0"/>
        <v>76307119.069999993</v>
      </c>
      <c r="H16" s="17">
        <f t="shared" si="0"/>
        <v>179085792.14000002</v>
      </c>
    </row>
    <row r="19" spans="1:1" x14ac:dyDescent="0.2">
      <c r="A19" s="1" t="s">
        <v>173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showGridLines="0" tabSelected="1" topLeftCell="A85" workbookViewId="0">
      <selection activeCell="B88" sqref="B8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169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9538936.4000000004</v>
      </c>
      <c r="D7" s="15">
        <v>1096905.33</v>
      </c>
      <c r="E7" s="15">
        <f>C7+D7</f>
        <v>10635841.73</v>
      </c>
      <c r="F7" s="15">
        <v>5257320.37</v>
      </c>
      <c r="G7" s="15">
        <v>3732626.42</v>
      </c>
      <c r="H7" s="15">
        <f>E7-F7</f>
        <v>5378521.3600000003</v>
      </c>
    </row>
    <row r="8" spans="1:8" x14ac:dyDescent="0.2">
      <c r="A8" s="4" t="s">
        <v>131</v>
      </c>
      <c r="B8" s="22"/>
      <c r="C8" s="15">
        <v>437266.41</v>
      </c>
      <c r="D8" s="15">
        <v>288</v>
      </c>
      <c r="E8" s="15">
        <f t="shared" ref="E8:E13" si="0">C8+D8</f>
        <v>437554.41</v>
      </c>
      <c r="F8" s="15">
        <v>182434.26</v>
      </c>
      <c r="G8" s="15">
        <v>179038.97</v>
      </c>
      <c r="H8" s="15">
        <f t="shared" ref="H8:H13" si="1">E8-F8</f>
        <v>255120.14999999997</v>
      </c>
    </row>
    <row r="9" spans="1:8" x14ac:dyDescent="0.2">
      <c r="A9" s="4" t="s">
        <v>132</v>
      </c>
      <c r="B9" s="22"/>
      <c r="C9" s="15">
        <v>243936.45</v>
      </c>
      <c r="D9" s="15">
        <v>0</v>
      </c>
      <c r="E9" s="15">
        <f t="shared" si="0"/>
        <v>243936.45</v>
      </c>
      <c r="F9" s="15">
        <v>101154.58</v>
      </c>
      <c r="G9" s="15">
        <v>100615.62</v>
      </c>
      <c r="H9" s="15">
        <f t="shared" si="1"/>
        <v>142781.87</v>
      </c>
    </row>
    <row r="10" spans="1:8" x14ac:dyDescent="0.2">
      <c r="A10" s="4" t="s">
        <v>133</v>
      </c>
      <c r="B10" s="22"/>
      <c r="C10" s="15">
        <v>1495196.1</v>
      </c>
      <c r="D10" s="15">
        <v>30662.22</v>
      </c>
      <c r="E10" s="15">
        <f t="shared" si="0"/>
        <v>1525858.32</v>
      </c>
      <c r="F10" s="15">
        <v>778196.14</v>
      </c>
      <c r="G10" s="15">
        <v>496251.23</v>
      </c>
      <c r="H10" s="15">
        <f t="shared" si="1"/>
        <v>747662.18</v>
      </c>
    </row>
    <row r="11" spans="1:8" x14ac:dyDescent="0.2">
      <c r="A11" s="4" t="s">
        <v>134</v>
      </c>
      <c r="B11" s="22"/>
      <c r="C11" s="15">
        <v>1014652.14</v>
      </c>
      <c r="D11" s="15">
        <v>0</v>
      </c>
      <c r="E11" s="15">
        <f t="shared" si="0"/>
        <v>1014652.14</v>
      </c>
      <c r="F11" s="15">
        <v>419602.73</v>
      </c>
      <c r="G11" s="15">
        <v>388514.6</v>
      </c>
      <c r="H11" s="15">
        <f t="shared" si="1"/>
        <v>595049.41</v>
      </c>
    </row>
    <row r="12" spans="1:8" x14ac:dyDescent="0.2">
      <c r="A12" s="4" t="s">
        <v>135</v>
      </c>
      <c r="B12" s="22"/>
      <c r="C12" s="15">
        <v>15461103.539999999</v>
      </c>
      <c r="D12" s="15">
        <v>6420383.6699999999</v>
      </c>
      <c r="E12" s="15">
        <f t="shared" si="0"/>
        <v>21881487.210000001</v>
      </c>
      <c r="F12" s="15">
        <v>11550079.6</v>
      </c>
      <c r="G12" s="15">
        <v>9642519.1999999993</v>
      </c>
      <c r="H12" s="15">
        <f t="shared" si="1"/>
        <v>10331407.610000001</v>
      </c>
    </row>
    <row r="13" spans="1:8" x14ac:dyDescent="0.2">
      <c r="A13" s="4" t="s">
        <v>136</v>
      </c>
      <c r="B13" s="22"/>
      <c r="C13" s="15">
        <v>421631.99</v>
      </c>
      <c r="D13" s="15">
        <v>0</v>
      </c>
      <c r="E13" s="15">
        <f t="shared" si="0"/>
        <v>421631.99</v>
      </c>
      <c r="F13" s="15">
        <v>185952</v>
      </c>
      <c r="G13" s="15">
        <v>32288</v>
      </c>
      <c r="H13" s="15">
        <f t="shared" si="1"/>
        <v>235679.99</v>
      </c>
    </row>
    <row r="14" spans="1:8" x14ac:dyDescent="0.2">
      <c r="A14" s="4" t="s">
        <v>137</v>
      </c>
      <c r="B14" s="22"/>
      <c r="C14" s="15">
        <v>852815.94</v>
      </c>
      <c r="D14" s="15">
        <v>21489.21</v>
      </c>
      <c r="E14" s="15">
        <f t="shared" ref="E14" si="2">C14+D14</f>
        <v>874305.14999999991</v>
      </c>
      <c r="F14" s="15">
        <v>332990.32</v>
      </c>
      <c r="G14" s="15">
        <v>306802.03000000003</v>
      </c>
      <c r="H14" s="15">
        <f t="shared" ref="H14" si="3">E14-F14</f>
        <v>541314.82999999984</v>
      </c>
    </row>
    <row r="15" spans="1:8" x14ac:dyDescent="0.2">
      <c r="A15" s="4" t="s">
        <v>138</v>
      </c>
      <c r="B15" s="22"/>
      <c r="C15" s="15">
        <v>1143027.55</v>
      </c>
      <c r="D15" s="15">
        <v>0</v>
      </c>
      <c r="E15" s="15">
        <f t="shared" ref="E15" si="4">C15+D15</f>
        <v>1143027.55</v>
      </c>
      <c r="F15" s="15">
        <v>472775.12</v>
      </c>
      <c r="G15" s="15">
        <v>450215.37</v>
      </c>
      <c r="H15" s="15">
        <f t="shared" ref="H15" si="5">E15-F15</f>
        <v>670252.43000000005</v>
      </c>
    </row>
    <row r="16" spans="1:8" x14ac:dyDescent="0.2">
      <c r="A16" s="4" t="s">
        <v>139</v>
      </c>
      <c r="B16" s="22"/>
      <c r="C16" s="15">
        <v>725126.93</v>
      </c>
      <c r="D16" s="15">
        <v>0</v>
      </c>
      <c r="E16" s="15">
        <f t="shared" ref="E16" si="6">C16+D16</f>
        <v>725126.93</v>
      </c>
      <c r="F16" s="15">
        <v>232291.97</v>
      </c>
      <c r="G16" s="15">
        <v>214017.43</v>
      </c>
      <c r="H16" s="15">
        <f t="shared" ref="H16" si="7">E16-F16</f>
        <v>492834.96000000008</v>
      </c>
    </row>
    <row r="17" spans="1:8" x14ac:dyDescent="0.2">
      <c r="A17" s="4" t="s">
        <v>140</v>
      </c>
      <c r="B17" s="22"/>
      <c r="C17" s="15">
        <v>370673.66</v>
      </c>
      <c r="D17" s="15">
        <v>0</v>
      </c>
      <c r="E17" s="15">
        <f t="shared" ref="E17" si="8">C17+D17</f>
        <v>370673.66</v>
      </c>
      <c r="F17" s="15">
        <v>151538.47</v>
      </c>
      <c r="G17" s="15">
        <v>150029.31</v>
      </c>
      <c r="H17" s="15">
        <f t="shared" ref="H17" si="9">E17-F17</f>
        <v>219135.18999999997</v>
      </c>
    </row>
    <row r="18" spans="1:8" x14ac:dyDescent="0.2">
      <c r="A18" s="4" t="s">
        <v>141</v>
      </c>
      <c r="B18" s="22"/>
      <c r="C18" s="15">
        <v>2038254.49</v>
      </c>
      <c r="D18" s="15">
        <v>0</v>
      </c>
      <c r="E18" s="15">
        <f t="shared" ref="E18" si="10">C18+D18</f>
        <v>2038254.49</v>
      </c>
      <c r="F18" s="15">
        <v>965127.35</v>
      </c>
      <c r="G18" s="15">
        <v>824294.89</v>
      </c>
      <c r="H18" s="15">
        <f t="shared" ref="H18" si="11">E18-F18</f>
        <v>1073127.1400000001</v>
      </c>
    </row>
    <row r="19" spans="1:8" x14ac:dyDescent="0.2">
      <c r="A19" s="4" t="s">
        <v>142</v>
      </c>
      <c r="B19" s="22"/>
      <c r="C19" s="15">
        <v>2212751.29</v>
      </c>
      <c r="D19" s="15">
        <v>68912.800000000003</v>
      </c>
      <c r="E19" s="15">
        <f t="shared" ref="E19" si="12">C19+D19</f>
        <v>2281664.09</v>
      </c>
      <c r="F19" s="15">
        <v>986505.09</v>
      </c>
      <c r="G19" s="15">
        <v>864806.27</v>
      </c>
      <c r="H19" s="15">
        <f t="shared" ref="H19" si="13">E19-F19</f>
        <v>1295159</v>
      </c>
    </row>
    <row r="20" spans="1:8" x14ac:dyDescent="0.2">
      <c r="A20" s="4" t="s">
        <v>143</v>
      </c>
      <c r="B20" s="22"/>
      <c r="C20" s="15">
        <v>3631656.48</v>
      </c>
      <c r="D20" s="15">
        <v>46709.84</v>
      </c>
      <c r="E20" s="15">
        <f t="shared" ref="E20" si="14">C20+D20</f>
        <v>3678366.32</v>
      </c>
      <c r="F20" s="15">
        <v>1293079.1100000001</v>
      </c>
      <c r="G20" s="15">
        <v>1194077.23</v>
      </c>
      <c r="H20" s="15">
        <f t="shared" ref="H20" si="15">E20-F20</f>
        <v>2385287.21</v>
      </c>
    </row>
    <row r="21" spans="1:8" x14ac:dyDescent="0.2">
      <c r="A21" s="4" t="s">
        <v>144</v>
      </c>
      <c r="B21" s="22"/>
      <c r="C21" s="15">
        <v>8080197.3499999996</v>
      </c>
      <c r="D21" s="15">
        <v>5161074.2300000004</v>
      </c>
      <c r="E21" s="15">
        <f t="shared" ref="E21" si="16">C21+D21</f>
        <v>13241271.58</v>
      </c>
      <c r="F21" s="15">
        <v>4438450.9000000004</v>
      </c>
      <c r="G21" s="15">
        <v>2654256.4700000002</v>
      </c>
      <c r="H21" s="15">
        <f t="shared" ref="H21" si="17">E21-F21</f>
        <v>8802820.6799999997</v>
      </c>
    </row>
    <row r="22" spans="1:8" x14ac:dyDescent="0.2">
      <c r="A22" s="4" t="s">
        <v>145</v>
      </c>
      <c r="B22" s="22"/>
      <c r="C22" s="15">
        <v>2312819.5699999998</v>
      </c>
      <c r="D22" s="15">
        <v>79200</v>
      </c>
      <c r="E22" s="15">
        <f t="shared" ref="E22" si="18">C22+D22</f>
        <v>2392019.5699999998</v>
      </c>
      <c r="F22" s="15">
        <v>952503.69</v>
      </c>
      <c r="G22" s="15">
        <v>881197.5</v>
      </c>
      <c r="H22" s="15">
        <f t="shared" ref="H22" si="19">E22-F22</f>
        <v>1439515.88</v>
      </c>
    </row>
    <row r="23" spans="1:8" x14ac:dyDescent="0.2">
      <c r="A23" s="4" t="s">
        <v>146</v>
      </c>
      <c r="B23" s="22"/>
      <c r="C23" s="15">
        <v>1541848.2</v>
      </c>
      <c r="D23" s="15">
        <v>30000</v>
      </c>
      <c r="E23" s="15">
        <f t="shared" ref="E23" si="20">C23+D23</f>
        <v>1571848.2</v>
      </c>
      <c r="F23" s="15">
        <v>487676.95</v>
      </c>
      <c r="G23" s="15">
        <v>480699.47</v>
      </c>
      <c r="H23" s="15">
        <f t="shared" ref="H23" si="21">E23-F23</f>
        <v>1084171.25</v>
      </c>
    </row>
    <row r="24" spans="1:8" x14ac:dyDescent="0.2">
      <c r="A24" s="4" t="s">
        <v>147</v>
      </c>
      <c r="B24" s="22"/>
      <c r="C24" s="15">
        <v>34032625.5</v>
      </c>
      <c r="D24" s="15">
        <v>10360336.060000001</v>
      </c>
      <c r="E24" s="15">
        <f t="shared" ref="E24" si="22">C24+D24</f>
        <v>44392961.560000002</v>
      </c>
      <c r="F24" s="15">
        <v>1228920.78</v>
      </c>
      <c r="G24" s="15">
        <v>1114602.17</v>
      </c>
      <c r="H24" s="15">
        <f t="shared" ref="H24" si="23">E24-F24</f>
        <v>43164040.780000001</v>
      </c>
    </row>
    <row r="25" spans="1:8" x14ac:dyDescent="0.2">
      <c r="A25" s="4" t="s">
        <v>148</v>
      </c>
      <c r="B25" s="22"/>
      <c r="C25" s="15">
        <v>505195.88</v>
      </c>
      <c r="D25" s="15">
        <v>0</v>
      </c>
      <c r="E25" s="15">
        <f t="shared" ref="E25" si="24">C25+D25</f>
        <v>505195.88</v>
      </c>
      <c r="F25" s="15">
        <v>191223.78</v>
      </c>
      <c r="G25" s="15">
        <v>187009.15</v>
      </c>
      <c r="H25" s="15">
        <f t="shared" ref="H25" si="25">E25-F25</f>
        <v>313972.09999999998</v>
      </c>
    </row>
    <row r="26" spans="1:8" x14ac:dyDescent="0.2">
      <c r="A26" s="4" t="s">
        <v>149</v>
      </c>
      <c r="B26" s="22"/>
      <c r="C26" s="15">
        <v>11216947.050000001</v>
      </c>
      <c r="D26" s="15">
        <v>3733733.71</v>
      </c>
      <c r="E26" s="15">
        <f t="shared" ref="E26" si="26">C26+D26</f>
        <v>14950680.760000002</v>
      </c>
      <c r="F26" s="15">
        <v>3106345.57</v>
      </c>
      <c r="G26" s="15">
        <v>650086.1</v>
      </c>
      <c r="H26" s="15">
        <f t="shared" ref="H26" si="27">E26-F26</f>
        <v>11844335.190000001</v>
      </c>
    </row>
    <row r="27" spans="1:8" x14ac:dyDescent="0.2">
      <c r="A27" s="4" t="s">
        <v>150</v>
      </c>
      <c r="B27" s="22"/>
      <c r="C27" s="15">
        <v>1401826.92</v>
      </c>
      <c r="D27" s="15">
        <v>0</v>
      </c>
      <c r="E27" s="15">
        <f t="shared" ref="E27" si="28">C27+D27</f>
        <v>1401826.92</v>
      </c>
      <c r="F27" s="15">
        <v>575965</v>
      </c>
      <c r="G27" s="15">
        <v>546899.35</v>
      </c>
      <c r="H27" s="15">
        <f t="shared" ref="H27" si="29">E27-F27</f>
        <v>825861.91999999993</v>
      </c>
    </row>
    <row r="28" spans="1:8" x14ac:dyDescent="0.2">
      <c r="A28" s="4" t="s">
        <v>151</v>
      </c>
      <c r="B28" s="22"/>
      <c r="C28" s="15">
        <v>37498474.009999998</v>
      </c>
      <c r="D28" s="15">
        <v>6269695.7999999998</v>
      </c>
      <c r="E28" s="15">
        <f t="shared" ref="E28" si="30">C28+D28</f>
        <v>43768169.809999995</v>
      </c>
      <c r="F28" s="15">
        <v>16833581.73</v>
      </c>
      <c r="G28" s="15">
        <v>15595646.640000001</v>
      </c>
      <c r="H28" s="15">
        <f t="shared" ref="H28" si="31">E28-F28</f>
        <v>26934588.079999994</v>
      </c>
    </row>
    <row r="29" spans="1:8" x14ac:dyDescent="0.2">
      <c r="A29" s="4" t="s">
        <v>152</v>
      </c>
      <c r="B29" s="22"/>
      <c r="C29" s="15">
        <v>10302511.380000001</v>
      </c>
      <c r="D29" s="15">
        <v>444686.47</v>
      </c>
      <c r="E29" s="15">
        <f t="shared" ref="E29" si="32">C29+D29</f>
        <v>10747197.850000001</v>
      </c>
      <c r="F29" s="15">
        <v>4316980.91</v>
      </c>
      <c r="G29" s="15">
        <v>4028980.42</v>
      </c>
      <c r="H29" s="15">
        <f t="shared" ref="H29" si="33">E29-F29</f>
        <v>6430216.9400000013</v>
      </c>
    </row>
    <row r="30" spans="1:8" x14ac:dyDescent="0.2">
      <c r="A30" s="4" t="s">
        <v>153</v>
      </c>
      <c r="B30" s="22"/>
      <c r="C30" s="15">
        <v>7241801.6500000004</v>
      </c>
      <c r="D30" s="15">
        <v>16827099.41</v>
      </c>
      <c r="E30" s="15">
        <f t="shared" ref="E30" si="34">C30+D30</f>
        <v>24068901.060000002</v>
      </c>
      <c r="F30" s="15">
        <v>11098748.74</v>
      </c>
      <c r="G30" s="15">
        <v>10689312.57</v>
      </c>
      <c r="H30" s="15">
        <f t="shared" ref="H30" si="35">E30-F30</f>
        <v>12970152.320000002</v>
      </c>
    </row>
    <row r="31" spans="1:8" x14ac:dyDescent="0.2">
      <c r="A31" s="4" t="s">
        <v>154</v>
      </c>
      <c r="B31" s="22"/>
      <c r="C31" s="15">
        <v>3685497.08</v>
      </c>
      <c r="D31" s="15">
        <v>20000</v>
      </c>
      <c r="E31" s="15">
        <f t="shared" ref="E31" si="36">C31+D31</f>
        <v>3705497.08</v>
      </c>
      <c r="F31" s="15">
        <v>1522867.33</v>
      </c>
      <c r="G31" s="15">
        <v>1444027.13</v>
      </c>
      <c r="H31" s="15">
        <f t="shared" ref="H31" si="37">E31-F31</f>
        <v>2182629.75</v>
      </c>
    </row>
    <row r="32" spans="1:8" x14ac:dyDescent="0.2">
      <c r="A32" s="4" t="s">
        <v>155</v>
      </c>
      <c r="B32" s="22"/>
      <c r="C32" s="15">
        <v>11014440.039999999</v>
      </c>
      <c r="D32" s="15">
        <v>823652.41</v>
      </c>
      <c r="E32" s="15">
        <f t="shared" ref="E32" si="38">C32+D32</f>
        <v>11838092.449999999</v>
      </c>
      <c r="F32" s="15">
        <v>4988445.6500000004</v>
      </c>
      <c r="G32" s="15">
        <v>4429888.34</v>
      </c>
      <c r="H32" s="15">
        <f t="shared" ref="H32" si="39">E32-F32</f>
        <v>6849646.7999999989</v>
      </c>
    </row>
    <row r="33" spans="1:8" x14ac:dyDescent="0.2">
      <c r="A33" s="4" t="s">
        <v>156</v>
      </c>
      <c r="B33" s="22"/>
      <c r="C33" s="15">
        <v>3459428.67</v>
      </c>
      <c r="D33" s="15">
        <v>389926.9</v>
      </c>
      <c r="E33" s="15">
        <f t="shared" ref="E33" si="40">C33+D33</f>
        <v>3849355.57</v>
      </c>
      <c r="F33" s="15">
        <v>1671256.53</v>
      </c>
      <c r="G33" s="15">
        <v>1411911.92</v>
      </c>
      <c r="H33" s="15">
        <f t="shared" ref="H33" si="41">E33-F33</f>
        <v>2178099.04</v>
      </c>
    </row>
    <row r="34" spans="1:8" x14ac:dyDescent="0.2">
      <c r="A34" s="4" t="s">
        <v>157</v>
      </c>
      <c r="B34" s="22"/>
      <c r="C34" s="15">
        <v>2256910.89</v>
      </c>
      <c r="D34" s="15">
        <v>3200</v>
      </c>
      <c r="E34" s="15">
        <f t="shared" ref="E34" si="42">C34+D34</f>
        <v>2260110.89</v>
      </c>
      <c r="F34" s="15">
        <v>1172245.57</v>
      </c>
      <c r="G34" s="15">
        <v>842701.91</v>
      </c>
      <c r="H34" s="15">
        <f t="shared" ref="H34" si="43">E34-F34</f>
        <v>1087865.32</v>
      </c>
    </row>
    <row r="35" spans="1:8" x14ac:dyDescent="0.2">
      <c r="A35" s="4" t="s">
        <v>158</v>
      </c>
      <c r="B35" s="22"/>
      <c r="C35" s="15">
        <v>1924774.35</v>
      </c>
      <c r="D35" s="15">
        <v>73408.69</v>
      </c>
      <c r="E35" s="15">
        <f t="shared" ref="E35" si="44">C35+D35</f>
        <v>1998183.04</v>
      </c>
      <c r="F35" s="15">
        <v>727070.06</v>
      </c>
      <c r="G35" s="15">
        <v>595040.96</v>
      </c>
      <c r="H35" s="15">
        <f t="shared" ref="H35" si="45">E35-F35</f>
        <v>1271112.98</v>
      </c>
    </row>
    <row r="36" spans="1:8" x14ac:dyDescent="0.2">
      <c r="A36" s="4" t="s">
        <v>159</v>
      </c>
      <c r="B36" s="22"/>
      <c r="C36" s="15">
        <v>1259849.08</v>
      </c>
      <c r="D36" s="15">
        <v>0</v>
      </c>
      <c r="E36" s="15">
        <f t="shared" ref="E36" si="46">C36+D36</f>
        <v>1259849.08</v>
      </c>
      <c r="F36" s="15">
        <v>336043.04</v>
      </c>
      <c r="G36" s="15">
        <v>324738.49</v>
      </c>
      <c r="H36" s="15">
        <f t="shared" ref="H36" si="47">E36-F36</f>
        <v>923806.04</v>
      </c>
    </row>
    <row r="37" spans="1:8" x14ac:dyDescent="0.2">
      <c r="A37" s="4" t="s">
        <v>160</v>
      </c>
      <c r="B37" s="22"/>
      <c r="C37" s="15">
        <v>15778925.609999999</v>
      </c>
      <c r="D37" s="15">
        <v>594954.61</v>
      </c>
      <c r="E37" s="15">
        <f t="shared" ref="E37" si="48">C37+D37</f>
        <v>16373880.219999999</v>
      </c>
      <c r="F37" s="15">
        <v>5864911.5999999996</v>
      </c>
      <c r="G37" s="15">
        <v>3192816.94</v>
      </c>
      <c r="H37" s="15">
        <f t="shared" ref="H37" si="49">E37-F37</f>
        <v>10508968.619999999</v>
      </c>
    </row>
    <row r="38" spans="1:8" x14ac:dyDescent="0.2">
      <c r="A38" s="4" t="s">
        <v>161</v>
      </c>
      <c r="B38" s="22"/>
      <c r="C38" s="15">
        <v>7687556.2800000003</v>
      </c>
      <c r="D38" s="15">
        <v>6033.16</v>
      </c>
      <c r="E38" s="15">
        <f t="shared" ref="E38" si="50">C38+D38</f>
        <v>7693589.4400000004</v>
      </c>
      <c r="F38" s="15">
        <v>3497127.53</v>
      </c>
      <c r="G38" s="15">
        <v>2913680.4</v>
      </c>
      <c r="H38" s="15">
        <f t="shared" ref="H38" si="51">E38-F38</f>
        <v>4196461.91</v>
      </c>
    </row>
    <row r="39" spans="1:8" x14ac:dyDescent="0.2">
      <c r="A39" s="4" t="s">
        <v>162</v>
      </c>
      <c r="B39" s="22"/>
      <c r="C39" s="15">
        <v>1531579.58</v>
      </c>
      <c r="D39" s="15">
        <v>0</v>
      </c>
      <c r="E39" s="15">
        <f t="shared" ref="E39" si="52">C39+D39</f>
        <v>1531579.58</v>
      </c>
      <c r="F39" s="15">
        <v>556977.46</v>
      </c>
      <c r="G39" s="15">
        <v>525802.78</v>
      </c>
      <c r="H39" s="15">
        <f t="shared" ref="H39" si="53">E39-F39</f>
        <v>974602.12000000011</v>
      </c>
    </row>
    <row r="40" spans="1:8" x14ac:dyDescent="0.2">
      <c r="A40" s="4" t="s">
        <v>163</v>
      </c>
      <c r="B40" s="22"/>
      <c r="C40" s="15">
        <v>4720429.32</v>
      </c>
      <c r="D40" s="15">
        <v>705475.42</v>
      </c>
      <c r="E40" s="15">
        <f t="shared" ref="E40" si="54">C40+D40</f>
        <v>5425904.7400000002</v>
      </c>
      <c r="F40" s="15">
        <v>2356777.54</v>
      </c>
      <c r="G40" s="15">
        <v>1682745.26</v>
      </c>
      <c r="H40" s="15">
        <f t="shared" ref="H40" si="55">E40-F40</f>
        <v>3069127.2</v>
      </c>
    </row>
    <row r="41" spans="1:8" x14ac:dyDescent="0.2">
      <c r="A41" s="4" t="s">
        <v>164</v>
      </c>
      <c r="B41" s="22"/>
      <c r="C41" s="15">
        <v>3422573.35</v>
      </c>
      <c r="D41" s="15">
        <v>106026.73</v>
      </c>
      <c r="E41" s="15">
        <f t="shared" ref="E41" si="56">C41+D41</f>
        <v>3528600.08</v>
      </c>
      <c r="F41" s="15">
        <v>1439185.9199999999</v>
      </c>
      <c r="G41" s="15">
        <v>1398865.79</v>
      </c>
      <c r="H41" s="15">
        <f t="shared" ref="H41" si="57">E41-F41</f>
        <v>2089414.1600000001</v>
      </c>
    </row>
    <row r="42" spans="1:8" x14ac:dyDescent="0.2">
      <c r="A42" s="4" t="s">
        <v>165</v>
      </c>
      <c r="B42" s="22"/>
      <c r="C42" s="15">
        <v>463256.57</v>
      </c>
      <c r="D42" s="15">
        <v>12000</v>
      </c>
      <c r="E42" s="15">
        <f t="shared" ref="E42" si="58">C42+D42</f>
        <v>475256.57</v>
      </c>
      <c r="F42" s="15">
        <v>162997.39000000001</v>
      </c>
      <c r="G42" s="15">
        <v>138360.56</v>
      </c>
      <c r="H42" s="15">
        <f t="shared" ref="H42" si="59">E42-F42</f>
        <v>312259.18</v>
      </c>
    </row>
    <row r="43" spans="1:8" x14ac:dyDescent="0.2">
      <c r="A43" s="4" t="s">
        <v>166</v>
      </c>
      <c r="B43" s="22"/>
      <c r="C43" s="15">
        <v>2058867.09</v>
      </c>
      <c r="D43" s="15">
        <v>0</v>
      </c>
      <c r="E43" s="15">
        <f t="shared" ref="E43" si="60">C43+D43</f>
        <v>2058867.09</v>
      </c>
      <c r="F43" s="15">
        <v>636078.24</v>
      </c>
      <c r="G43" s="15">
        <v>616598.68000000005</v>
      </c>
      <c r="H43" s="15">
        <f t="shared" ref="H43" si="61">E43-F43</f>
        <v>1422788.85</v>
      </c>
    </row>
    <row r="44" spans="1:8" x14ac:dyDescent="0.2">
      <c r="A44" s="4" t="s">
        <v>167</v>
      </c>
      <c r="B44" s="22"/>
      <c r="C44" s="15">
        <v>1619549.04</v>
      </c>
      <c r="D44" s="15">
        <v>82443.25</v>
      </c>
      <c r="E44" s="15">
        <f t="shared" ref="E44" si="62">C44+D44</f>
        <v>1701992.29</v>
      </c>
      <c r="F44" s="15">
        <v>629200.89</v>
      </c>
      <c r="G44" s="15">
        <v>604497.14</v>
      </c>
      <c r="H44" s="15">
        <f t="shared" ref="H44" si="63">E44-F44</f>
        <v>1072791.3999999999</v>
      </c>
    </row>
    <row r="45" spans="1:8" x14ac:dyDescent="0.2">
      <c r="A45" s="4" t="s">
        <v>168</v>
      </c>
      <c r="B45" s="22"/>
      <c r="C45" s="15">
        <v>3553339.67</v>
      </c>
      <c r="D45" s="15">
        <v>416554.42</v>
      </c>
      <c r="E45" s="15">
        <f t="shared" ref="E45" si="64">C45+D45</f>
        <v>3969894.09</v>
      </c>
      <c r="F45" s="15">
        <v>1196683.79</v>
      </c>
      <c r="G45" s="15">
        <v>780656.36</v>
      </c>
      <c r="H45" s="15">
        <f t="shared" ref="H45" si="65">E45-F45</f>
        <v>2773210.3</v>
      </c>
    </row>
    <row r="46" spans="1:8" x14ac:dyDescent="0.2">
      <c r="A46" s="4"/>
      <c r="B46" s="22"/>
      <c r="C46" s="15"/>
      <c r="D46" s="15"/>
      <c r="E46" s="15"/>
      <c r="F46" s="15"/>
      <c r="G46" s="15"/>
      <c r="H46" s="15"/>
    </row>
    <row r="47" spans="1:8" x14ac:dyDescent="0.2">
      <c r="A47" s="4"/>
      <c r="B47" s="25"/>
      <c r="C47" s="16"/>
      <c r="D47" s="16"/>
      <c r="E47" s="16"/>
      <c r="F47" s="16"/>
      <c r="G47" s="16"/>
      <c r="H47" s="16"/>
    </row>
    <row r="48" spans="1:8" x14ac:dyDescent="0.2">
      <c r="A48" s="26"/>
      <c r="B48" s="47" t="s">
        <v>53</v>
      </c>
      <c r="C48" s="23">
        <f t="shared" ref="C48:H48" si="66">SUM(C7:C47)</f>
        <v>218158253.49999994</v>
      </c>
      <c r="D48" s="23">
        <f t="shared" si="66"/>
        <v>53824852.339999989</v>
      </c>
      <c r="E48" s="23">
        <f t="shared" si="66"/>
        <v>271983105.83999997</v>
      </c>
      <c r="F48" s="23">
        <f t="shared" si="66"/>
        <v>92897313.700000018</v>
      </c>
      <c r="G48" s="23">
        <f t="shared" si="66"/>
        <v>76307119.070000038</v>
      </c>
      <c r="H48" s="23">
        <f t="shared" si="66"/>
        <v>179085792.13999999</v>
      </c>
    </row>
    <row r="51" spans="1:8" ht="45" customHeight="1" x14ac:dyDescent="0.2">
      <c r="A51" s="52" t="s">
        <v>170</v>
      </c>
      <c r="B51" s="53"/>
      <c r="C51" s="53"/>
      <c r="D51" s="53"/>
      <c r="E51" s="53"/>
      <c r="F51" s="53"/>
      <c r="G51" s="53"/>
      <c r="H51" s="54"/>
    </row>
    <row r="53" spans="1:8" x14ac:dyDescent="0.2">
      <c r="A53" s="57" t="s">
        <v>54</v>
      </c>
      <c r="B53" s="58"/>
      <c r="C53" s="52" t="s">
        <v>60</v>
      </c>
      <c r="D53" s="53"/>
      <c r="E53" s="53"/>
      <c r="F53" s="53"/>
      <c r="G53" s="54"/>
      <c r="H53" s="55" t="s">
        <v>59</v>
      </c>
    </row>
    <row r="54" spans="1:8" ht="22.5" x14ac:dyDescent="0.2">
      <c r="A54" s="59"/>
      <c r="B54" s="60"/>
      <c r="C54" s="9" t="s">
        <v>55</v>
      </c>
      <c r="D54" s="9" t="s">
        <v>125</v>
      </c>
      <c r="E54" s="9" t="s">
        <v>56</v>
      </c>
      <c r="F54" s="9" t="s">
        <v>57</v>
      </c>
      <c r="G54" s="9" t="s">
        <v>58</v>
      </c>
      <c r="H54" s="56"/>
    </row>
    <row r="55" spans="1:8" x14ac:dyDescent="0.2">
      <c r="A55" s="61"/>
      <c r="B55" s="62"/>
      <c r="C55" s="10">
        <v>1</v>
      </c>
      <c r="D55" s="10">
        <v>2</v>
      </c>
      <c r="E55" s="10" t="s">
        <v>126</v>
      </c>
      <c r="F55" s="10">
        <v>4</v>
      </c>
      <c r="G55" s="10">
        <v>5</v>
      </c>
      <c r="H55" s="10" t="s">
        <v>127</v>
      </c>
    </row>
    <row r="56" spans="1:8" x14ac:dyDescent="0.2">
      <c r="A56" s="28"/>
      <c r="B56" s="29"/>
      <c r="C56" s="33"/>
      <c r="D56" s="33"/>
      <c r="E56" s="33"/>
      <c r="F56" s="33"/>
      <c r="G56" s="33"/>
      <c r="H56" s="33"/>
    </row>
    <row r="57" spans="1:8" x14ac:dyDescent="0.2">
      <c r="A57" s="4" t="s">
        <v>8</v>
      </c>
      <c r="B57" s="2"/>
      <c r="C57" s="34">
        <v>0</v>
      </c>
      <c r="D57" s="34">
        <v>0</v>
      </c>
      <c r="E57" s="34">
        <f>C57+D57</f>
        <v>0</v>
      </c>
      <c r="F57" s="34">
        <v>0</v>
      </c>
      <c r="G57" s="34">
        <v>0</v>
      </c>
      <c r="H57" s="34">
        <f>E57-F57</f>
        <v>0</v>
      </c>
    </row>
    <row r="58" spans="1:8" x14ac:dyDescent="0.2">
      <c r="A58" s="4" t="s">
        <v>9</v>
      </c>
      <c r="B58" s="2"/>
      <c r="C58" s="34">
        <v>0</v>
      </c>
      <c r="D58" s="34">
        <v>0</v>
      </c>
      <c r="E58" s="34">
        <f t="shared" ref="E58:E60" si="67">C58+D58</f>
        <v>0</v>
      </c>
      <c r="F58" s="34">
        <v>0</v>
      </c>
      <c r="G58" s="34">
        <v>0</v>
      </c>
      <c r="H58" s="34">
        <f t="shared" ref="H58:H60" si="68">E58-F58</f>
        <v>0</v>
      </c>
    </row>
    <row r="59" spans="1:8" x14ac:dyDescent="0.2">
      <c r="A59" s="4" t="s">
        <v>10</v>
      </c>
      <c r="B59" s="2"/>
      <c r="C59" s="34">
        <v>0</v>
      </c>
      <c r="D59" s="34">
        <v>0</v>
      </c>
      <c r="E59" s="34">
        <f t="shared" si="67"/>
        <v>0</v>
      </c>
      <c r="F59" s="34">
        <v>0</v>
      </c>
      <c r="G59" s="34">
        <v>0</v>
      </c>
      <c r="H59" s="34">
        <f t="shared" si="68"/>
        <v>0</v>
      </c>
    </row>
    <row r="60" spans="1:8" x14ac:dyDescent="0.2">
      <c r="A60" s="4" t="s">
        <v>11</v>
      </c>
      <c r="B60" s="2"/>
      <c r="C60" s="34">
        <v>0</v>
      </c>
      <c r="D60" s="34">
        <v>0</v>
      </c>
      <c r="E60" s="34">
        <f t="shared" si="67"/>
        <v>0</v>
      </c>
      <c r="F60" s="34">
        <v>0</v>
      </c>
      <c r="G60" s="34">
        <v>0</v>
      </c>
      <c r="H60" s="34">
        <f t="shared" si="68"/>
        <v>0</v>
      </c>
    </row>
    <row r="61" spans="1:8" x14ac:dyDescent="0.2">
      <c r="A61" s="4"/>
      <c r="B61" s="2"/>
      <c r="C61" s="35"/>
      <c r="D61" s="35"/>
      <c r="E61" s="35"/>
      <c r="F61" s="35"/>
      <c r="G61" s="35"/>
      <c r="H61" s="35"/>
    </row>
    <row r="62" spans="1:8" x14ac:dyDescent="0.2">
      <c r="A62" s="26"/>
      <c r="B62" s="47" t="s">
        <v>53</v>
      </c>
      <c r="C62" s="23">
        <f>SUM(C57:C61)</f>
        <v>0</v>
      </c>
      <c r="D62" s="23">
        <f>SUM(D57:D61)</f>
        <v>0</v>
      </c>
      <c r="E62" s="23">
        <f>SUM(E57:E60)</f>
        <v>0</v>
      </c>
      <c r="F62" s="23">
        <f>SUM(F57:F60)</f>
        <v>0</v>
      </c>
      <c r="G62" s="23">
        <f>SUM(G57:G60)</f>
        <v>0</v>
      </c>
      <c r="H62" s="23">
        <f>SUM(H57:H60)</f>
        <v>0</v>
      </c>
    </row>
    <row r="65" spans="1:8" ht="45" customHeight="1" x14ac:dyDescent="0.2">
      <c r="A65" s="52" t="s">
        <v>171</v>
      </c>
      <c r="B65" s="53"/>
      <c r="C65" s="53"/>
      <c r="D65" s="53"/>
      <c r="E65" s="53"/>
      <c r="F65" s="53"/>
      <c r="G65" s="53"/>
      <c r="H65" s="54"/>
    </row>
    <row r="66" spans="1:8" x14ac:dyDescent="0.2">
      <c r="A66" s="57" t="s">
        <v>54</v>
      </c>
      <c r="B66" s="58"/>
      <c r="C66" s="52" t="s">
        <v>60</v>
      </c>
      <c r="D66" s="53"/>
      <c r="E66" s="53"/>
      <c r="F66" s="53"/>
      <c r="G66" s="54"/>
      <c r="H66" s="55" t="s">
        <v>59</v>
      </c>
    </row>
    <row r="67" spans="1:8" ht="22.5" x14ac:dyDescent="0.2">
      <c r="A67" s="59"/>
      <c r="B67" s="60"/>
      <c r="C67" s="9" t="s">
        <v>55</v>
      </c>
      <c r="D67" s="9" t="s">
        <v>125</v>
      </c>
      <c r="E67" s="9" t="s">
        <v>56</v>
      </c>
      <c r="F67" s="9" t="s">
        <v>57</v>
      </c>
      <c r="G67" s="9" t="s">
        <v>58</v>
      </c>
      <c r="H67" s="56"/>
    </row>
    <row r="68" spans="1:8" x14ac:dyDescent="0.2">
      <c r="A68" s="61"/>
      <c r="B68" s="62"/>
      <c r="C68" s="10">
        <v>1</v>
      </c>
      <c r="D68" s="10">
        <v>2</v>
      </c>
      <c r="E68" s="10" t="s">
        <v>126</v>
      </c>
      <c r="F68" s="10">
        <v>4</v>
      </c>
      <c r="G68" s="10">
        <v>5</v>
      </c>
      <c r="H68" s="10" t="s">
        <v>127</v>
      </c>
    </row>
    <row r="69" spans="1:8" x14ac:dyDescent="0.2">
      <c r="A69" s="28"/>
      <c r="B69" s="29"/>
      <c r="C69" s="33"/>
      <c r="D69" s="33"/>
      <c r="E69" s="33"/>
      <c r="F69" s="33"/>
      <c r="G69" s="33"/>
      <c r="H69" s="33"/>
    </row>
    <row r="70" spans="1:8" ht="22.5" x14ac:dyDescent="0.2">
      <c r="A70" s="4"/>
      <c r="B70" s="31" t="s">
        <v>13</v>
      </c>
      <c r="C70" s="34">
        <v>0</v>
      </c>
      <c r="D70" s="34">
        <v>0</v>
      </c>
      <c r="E70" s="34">
        <f>C70+D70</f>
        <v>0</v>
      </c>
      <c r="F70" s="34">
        <v>0</v>
      </c>
      <c r="G70" s="34">
        <v>0</v>
      </c>
      <c r="H70" s="34">
        <f>E70-F70</f>
        <v>0</v>
      </c>
    </row>
    <row r="71" spans="1:8" x14ac:dyDescent="0.2">
      <c r="A71" s="4"/>
      <c r="B71" s="31"/>
      <c r="C71" s="34"/>
      <c r="D71" s="34"/>
      <c r="E71" s="34"/>
      <c r="F71" s="34"/>
      <c r="G71" s="34"/>
      <c r="H71" s="34"/>
    </row>
    <row r="72" spans="1:8" x14ac:dyDescent="0.2">
      <c r="A72" s="4"/>
      <c r="B72" s="31" t="s">
        <v>12</v>
      </c>
      <c r="C72" s="34">
        <v>0</v>
      </c>
      <c r="D72" s="34">
        <v>0</v>
      </c>
      <c r="E72" s="34">
        <f>C72+D72</f>
        <v>0</v>
      </c>
      <c r="F72" s="34">
        <v>0</v>
      </c>
      <c r="G72" s="34">
        <v>0</v>
      </c>
      <c r="H72" s="34">
        <f>E72-F72</f>
        <v>0</v>
      </c>
    </row>
    <row r="73" spans="1:8" x14ac:dyDescent="0.2">
      <c r="A73" s="4"/>
      <c r="B73" s="31"/>
      <c r="C73" s="34"/>
      <c r="D73" s="34"/>
      <c r="E73" s="34"/>
      <c r="F73" s="34"/>
      <c r="G73" s="34"/>
      <c r="H73" s="34"/>
    </row>
    <row r="74" spans="1:8" ht="22.5" x14ac:dyDescent="0.2">
      <c r="A74" s="4"/>
      <c r="B74" s="31" t="s">
        <v>14</v>
      </c>
      <c r="C74" s="34">
        <v>0</v>
      </c>
      <c r="D74" s="34">
        <v>0</v>
      </c>
      <c r="E74" s="34">
        <f>C74+D74</f>
        <v>0</v>
      </c>
      <c r="F74" s="34">
        <v>0</v>
      </c>
      <c r="G74" s="34">
        <v>0</v>
      </c>
      <c r="H74" s="34">
        <f>E74-F74</f>
        <v>0</v>
      </c>
    </row>
    <row r="75" spans="1:8" x14ac:dyDescent="0.2">
      <c r="A75" s="4"/>
      <c r="B75" s="31"/>
      <c r="C75" s="34"/>
      <c r="D75" s="34"/>
      <c r="E75" s="34"/>
      <c r="F75" s="34"/>
      <c r="G75" s="34"/>
      <c r="H75" s="34"/>
    </row>
    <row r="76" spans="1:8" ht="22.5" x14ac:dyDescent="0.2">
      <c r="A76" s="4"/>
      <c r="B76" s="31" t="s">
        <v>26</v>
      </c>
      <c r="C76" s="34">
        <v>0</v>
      </c>
      <c r="D76" s="34">
        <v>0</v>
      </c>
      <c r="E76" s="34">
        <f>C76+D76</f>
        <v>0</v>
      </c>
      <c r="F76" s="34">
        <v>0</v>
      </c>
      <c r="G76" s="34">
        <v>0</v>
      </c>
      <c r="H76" s="34">
        <f>E76-F76</f>
        <v>0</v>
      </c>
    </row>
    <row r="77" spans="1:8" x14ac:dyDescent="0.2">
      <c r="A77" s="4"/>
      <c r="B77" s="31"/>
      <c r="C77" s="34"/>
      <c r="D77" s="34"/>
      <c r="E77" s="34"/>
      <c r="F77" s="34"/>
      <c r="G77" s="34"/>
      <c r="H77" s="34"/>
    </row>
    <row r="78" spans="1:8" ht="22.5" x14ac:dyDescent="0.2">
      <c r="A78" s="4"/>
      <c r="B78" s="31" t="s">
        <v>27</v>
      </c>
      <c r="C78" s="34">
        <v>0</v>
      </c>
      <c r="D78" s="34">
        <v>0</v>
      </c>
      <c r="E78" s="34">
        <f>C78+D78</f>
        <v>0</v>
      </c>
      <c r="F78" s="34">
        <v>0</v>
      </c>
      <c r="G78" s="34">
        <v>0</v>
      </c>
      <c r="H78" s="34">
        <f>E78-F78</f>
        <v>0</v>
      </c>
    </row>
    <row r="79" spans="1:8" x14ac:dyDescent="0.2">
      <c r="A79" s="4"/>
      <c r="B79" s="31"/>
      <c r="C79" s="34"/>
      <c r="D79" s="34"/>
      <c r="E79" s="34"/>
      <c r="F79" s="34"/>
      <c r="G79" s="34"/>
      <c r="H79" s="34"/>
    </row>
    <row r="80" spans="1:8" ht="22.5" x14ac:dyDescent="0.2">
      <c r="A80" s="4"/>
      <c r="B80" s="31" t="s">
        <v>34</v>
      </c>
      <c r="C80" s="34">
        <v>0</v>
      </c>
      <c r="D80" s="34">
        <v>0</v>
      </c>
      <c r="E80" s="34">
        <f>C80+D80</f>
        <v>0</v>
      </c>
      <c r="F80" s="34">
        <v>0</v>
      </c>
      <c r="G80" s="34">
        <v>0</v>
      </c>
      <c r="H80" s="34">
        <f>E80-F80</f>
        <v>0</v>
      </c>
    </row>
    <row r="81" spans="1:8" x14ac:dyDescent="0.2">
      <c r="A81" s="4"/>
      <c r="B81" s="31"/>
      <c r="C81" s="34"/>
      <c r="D81" s="34"/>
      <c r="E81" s="34"/>
      <c r="F81" s="34"/>
      <c r="G81" s="34"/>
      <c r="H81" s="34"/>
    </row>
    <row r="82" spans="1:8" x14ac:dyDescent="0.2">
      <c r="A82" s="4"/>
      <c r="B82" s="31" t="s">
        <v>15</v>
      </c>
      <c r="C82" s="34">
        <v>0</v>
      </c>
      <c r="D82" s="34">
        <v>0</v>
      </c>
      <c r="E82" s="34">
        <f>C82+D82</f>
        <v>0</v>
      </c>
      <c r="F82" s="34">
        <v>0</v>
      </c>
      <c r="G82" s="34">
        <v>0</v>
      </c>
      <c r="H82" s="34">
        <f>E82-F82</f>
        <v>0</v>
      </c>
    </row>
    <row r="83" spans="1:8" x14ac:dyDescent="0.2">
      <c r="A83" s="30"/>
      <c r="B83" s="32"/>
      <c r="C83" s="35"/>
      <c r="D83" s="35"/>
      <c r="E83" s="35"/>
      <c r="F83" s="35"/>
      <c r="G83" s="35"/>
      <c r="H83" s="35"/>
    </row>
    <row r="84" spans="1:8" x14ac:dyDescent="0.2">
      <c r="A84" s="26"/>
      <c r="B84" s="47" t="s">
        <v>53</v>
      </c>
      <c r="C84" s="23">
        <f t="shared" ref="C84:H84" si="69">SUM(C70:C82)</f>
        <v>0</v>
      </c>
      <c r="D84" s="23">
        <f t="shared" si="69"/>
        <v>0</v>
      </c>
      <c r="E84" s="23">
        <f t="shared" si="69"/>
        <v>0</v>
      </c>
      <c r="F84" s="23">
        <f t="shared" si="69"/>
        <v>0</v>
      </c>
      <c r="G84" s="23">
        <f t="shared" si="69"/>
        <v>0</v>
      </c>
      <c r="H84" s="23">
        <f t="shared" si="69"/>
        <v>0</v>
      </c>
    </row>
    <row r="88" spans="1:8" x14ac:dyDescent="0.2">
      <c r="B88" s="1" t="s">
        <v>173</v>
      </c>
    </row>
  </sheetData>
  <sheetProtection formatCells="0" formatColumns="0" formatRows="0" insertRows="0" deleteRows="0" autoFilter="0"/>
  <mergeCells count="12">
    <mergeCell ref="A65:H65"/>
    <mergeCell ref="A66:B68"/>
    <mergeCell ref="C66:G66"/>
    <mergeCell ref="H66:H67"/>
    <mergeCell ref="C53:G53"/>
    <mergeCell ref="H53:H54"/>
    <mergeCell ref="A1:H1"/>
    <mergeCell ref="A3:B5"/>
    <mergeCell ref="A51:H51"/>
    <mergeCell ref="A53:B5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topLeftCell="A10" zoomScale="80" zoomScaleNormal="80" workbookViewId="0">
      <selection activeCell="B50" sqref="B50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172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109500861.65999998</v>
      </c>
      <c r="D6" s="15">
        <f t="shared" si="0"/>
        <v>19758483.98</v>
      </c>
      <c r="E6" s="15">
        <f t="shared" si="0"/>
        <v>129259345.63999999</v>
      </c>
      <c r="F6" s="15">
        <f t="shared" si="0"/>
        <v>54443915.25</v>
      </c>
      <c r="G6" s="15">
        <f t="shared" si="0"/>
        <v>46246926.460000001</v>
      </c>
      <c r="H6" s="15">
        <f t="shared" si="0"/>
        <v>74815430.389999986</v>
      </c>
    </row>
    <row r="7" spans="1:8" x14ac:dyDescent="0.2">
      <c r="A7" s="38"/>
      <c r="B7" s="42" t="s">
        <v>42</v>
      </c>
      <c r="C7" s="15">
        <v>18901575.449999999</v>
      </c>
      <c r="D7" s="15">
        <v>6499583.6699999999</v>
      </c>
      <c r="E7" s="15">
        <f>C7+D7</f>
        <v>25401159.119999997</v>
      </c>
      <c r="F7" s="15">
        <v>12961059.140000001</v>
      </c>
      <c r="G7" s="15">
        <v>10946418.41</v>
      </c>
      <c r="H7" s="15">
        <f>E7-F7</f>
        <v>12440099.979999997</v>
      </c>
    </row>
    <row r="8" spans="1:8" x14ac:dyDescent="0.2">
      <c r="A8" s="38"/>
      <c r="B8" s="42" t="s">
        <v>17</v>
      </c>
      <c r="C8" s="15">
        <v>800201.02</v>
      </c>
      <c r="D8" s="15">
        <v>288</v>
      </c>
      <c r="E8" s="15">
        <f t="shared" ref="E8:E14" si="1">C8+D8</f>
        <v>800489.02</v>
      </c>
      <c r="F8" s="15">
        <v>333972.73</v>
      </c>
      <c r="G8" s="15">
        <v>329068.28000000003</v>
      </c>
      <c r="H8" s="15">
        <f t="shared" ref="H8:H14" si="2">E8-F8</f>
        <v>466516.29000000004</v>
      </c>
    </row>
    <row r="9" spans="1:8" x14ac:dyDescent="0.2">
      <c r="A9" s="38"/>
      <c r="B9" s="42" t="s">
        <v>43</v>
      </c>
      <c r="C9" s="15">
        <v>17637300.579999998</v>
      </c>
      <c r="D9" s="15">
        <v>-1760934.5</v>
      </c>
      <c r="E9" s="15">
        <f t="shared" si="1"/>
        <v>15876366.079999998</v>
      </c>
      <c r="F9" s="15">
        <v>7798368.6600000001</v>
      </c>
      <c r="G9" s="15">
        <v>6116926.2599999998</v>
      </c>
      <c r="H9" s="15">
        <f t="shared" si="2"/>
        <v>8077997.4199999981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9475265.9299999997</v>
      </c>
      <c r="D11" s="15">
        <v>5191074.2300000004</v>
      </c>
      <c r="E11" s="15">
        <f t="shared" si="1"/>
        <v>14666340.16</v>
      </c>
      <c r="F11" s="15">
        <v>4887254.7300000004</v>
      </c>
      <c r="G11" s="15">
        <v>3100768.83</v>
      </c>
      <c r="H11" s="15">
        <f t="shared" si="2"/>
        <v>9779085.4299999997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53296193.159999996</v>
      </c>
      <c r="D13" s="15">
        <v>6886792.1100000003</v>
      </c>
      <c r="E13" s="15">
        <f t="shared" si="1"/>
        <v>60182985.269999996</v>
      </c>
      <c r="F13" s="15">
        <v>23246558.129999999</v>
      </c>
      <c r="G13" s="15">
        <v>21537839.109999999</v>
      </c>
      <c r="H13" s="15">
        <f t="shared" si="2"/>
        <v>36936427.140000001</v>
      </c>
    </row>
    <row r="14" spans="1:8" x14ac:dyDescent="0.2">
      <c r="A14" s="38"/>
      <c r="B14" s="42" t="s">
        <v>19</v>
      </c>
      <c r="C14" s="15">
        <v>9390325.5199999996</v>
      </c>
      <c r="D14" s="15">
        <v>2941680.47</v>
      </c>
      <c r="E14" s="15">
        <f t="shared" si="1"/>
        <v>12332005.99</v>
      </c>
      <c r="F14" s="15">
        <v>5216701.8600000003</v>
      </c>
      <c r="G14" s="15">
        <v>4215905.57</v>
      </c>
      <c r="H14" s="15">
        <f t="shared" si="2"/>
        <v>7115304.1299999999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105301052.16999999</v>
      </c>
      <c r="D16" s="15">
        <f t="shared" si="3"/>
        <v>33649813.939999998</v>
      </c>
      <c r="E16" s="15">
        <f t="shared" si="3"/>
        <v>138950866.11000001</v>
      </c>
      <c r="F16" s="15">
        <f t="shared" si="3"/>
        <v>37346140.660000004</v>
      </c>
      <c r="G16" s="15">
        <f t="shared" si="3"/>
        <v>29287217.25</v>
      </c>
      <c r="H16" s="15">
        <f t="shared" si="3"/>
        <v>101604725.45</v>
      </c>
    </row>
    <row r="17" spans="1:8" x14ac:dyDescent="0.2">
      <c r="A17" s="38"/>
      <c r="B17" s="42" t="s">
        <v>45</v>
      </c>
      <c r="C17" s="15">
        <v>1531579.58</v>
      </c>
      <c r="D17" s="15">
        <v>-10000</v>
      </c>
      <c r="E17" s="15">
        <f>C17+D17</f>
        <v>1521579.58</v>
      </c>
      <c r="F17" s="15">
        <v>556464.46</v>
      </c>
      <c r="G17" s="15">
        <v>525802.78</v>
      </c>
      <c r="H17" s="15">
        <f t="shared" ref="H17:H23" si="4">E17-F17</f>
        <v>965115.12000000011</v>
      </c>
    </row>
    <row r="18" spans="1:8" x14ac:dyDescent="0.2">
      <c r="A18" s="38"/>
      <c r="B18" s="42" t="s">
        <v>28</v>
      </c>
      <c r="C18" s="15">
        <v>92401106.579999998</v>
      </c>
      <c r="D18" s="15">
        <v>32826311.789999999</v>
      </c>
      <c r="E18" s="15">
        <f t="shared" ref="E18:E23" si="5">C18+D18</f>
        <v>125227418.37</v>
      </c>
      <c r="F18" s="15">
        <v>31469571.059999999</v>
      </c>
      <c r="G18" s="15">
        <v>24511731.800000001</v>
      </c>
      <c r="H18" s="15">
        <f t="shared" si="4"/>
        <v>93757847.310000002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6977340.21</v>
      </c>
      <c r="D20" s="15">
        <v>715475.42</v>
      </c>
      <c r="E20" s="15">
        <f t="shared" si="5"/>
        <v>7692815.6299999999</v>
      </c>
      <c r="F20" s="15">
        <v>3526698.05</v>
      </c>
      <c r="G20" s="15">
        <v>2525447.17</v>
      </c>
      <c r="H20" s="15">
        <f t="shared" si="4"/>
        <v>4166117.58</v>
      </c>
    </row>
    <row r="21" spans="1:8" x14ac:dyDescent="0.2">
      <c r="A21" s="38"/>
      <c r="B21" s="42" t="s">
        <v>47</v>
      </c>
      <c r="C21" s="15">
        <v>3885829.92</v>
      </c>
      <c r="D21" s="15">
        <v>118026.73</v>
      </c>
      <c r="E21" s="15">
        <f t="shared" si="5"/>
        <v>4003856.65</v>
      </c>
      <c r="F21" s="15">
        <v>1602183.31</v>
      </c>
      <c r="G21" s="15">
        <v>1537226.35</v>
      </c>
      <c r="H21" s="15">
        <f t="shared" si="4"/>
        <v>2401673.34</v>
      </c>
    </row>
    <row r="22" spans="1:8" x14ac:dyDescent="0.2">
      <c r="A22" s="38"/>
      <c r="B22" s="42" t="s">
        <v>48</v>
      </c>
      <c r="C22" s="15">
        <v>505195.88</v>
      </c>
      <c r="D22" s="15">
        <v>0</v>
      </c>
      <c r="E22" s="15">
        <f t="shared" si="5"/>
        <v>505195.88</v>
      </c>
      <c r="F22" s="15">
        <v>191223.78</v>
      </c>
      <c r="G22" s="15">
        <v>187009.15</v>
      </c>
      <c r="H22" s="15">
        <f t="shared" si="4"/>
        <v>313972.09999999998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3356339.67</v>
      </c>
      <c r="D25" s="15">
        <f t="shared" si="6"/>
        <v>416554.42</v>
      </c>
      <c r="E25" s="15">
        <f t="shared" si="6"/>
        <v>3772894.09</v>
      </c>
      <c r="F25" s="15">
        <f t="shared" si="6"/>
        <v>1107257.79</v>
      </c>
      <c r="G25" s="15">
        <f t="shared" si="6"/>
        <v>772975.36</v>
      </c>
      <c r="H25" s="15">
        <f t="shared" si="6"/>
        <v>2665636.2999999998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3356339.67</v>
      </c>
      <c r="D33" s="15">
        <v>416554.42</v>
      </c>
      <c r="E33" s="15">
        <f t="shared" si="8"/>
        <v>3772894.09</v>
      </c>
      <c r="F33" s="15">
        <v>1107257.79</v>
      </c>
      <c r="G33" s="15">
        <v>772975.36</v>
      </c>
      <c r="H33" s="15">
        <f t="shared" si="7"/>
        <v>2665636.2999999998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218158253.49999997</v>
      </c>
      <c r="D42" s="23">
        <f t="shared" si="12"/>
        <v>53824852.340000004</v>
      </c>
      <c r="E42" s="23">
        <f t="shared" si="12"/>
        <v>271983105.84000003</v>
      </c>
      <c r="F42" s="23">
        <f t="shared" si="12"/>
        <v>92897313.700000003</v>
      </c>
      <c r="G42" s="23">
        <f t="shared" si="12"/>
        <v>76307119.069999993</v>
      </c>
      <c r="H42" s="23">
        <f t="shared" si="12"/>
        <v>179085792.13999999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46" spans="1:8" x14ac:dyDescent="0.2">
      <c r="A46" s="1" t="s">
        <v>173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KARY</cp:lastModifiedBy>
  <cp:lastPrinted>2019-08-01T14:34:44Z</cp:lastPrinted>
  <dcterms:created xsi:type="dcterms:W3CDTF">2014-02-10T03:37:14Z</dcterms:created>
  <dcterms:modified xsi:type="dcterms:W3CDTF">2019-08-21T17:49:34Z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