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2do. Trimestre Abril-Junio 2020\"/>
    </mc:Choice>
  </mc:AlternateContent>
  <xr:revisionPtr revIDLastSave="0" documentId="11_001A4D334DE4F60547959F56A68F46AE70B00ABD" xr6:coauthVersionLast="45" xr6:coauthVersionMax="45" xr10:uidLastSave="{00000000-0000-0000-0000-000000000000}"/>
  <bookViews>
    <workbookView xWindow="0" yWindow="0" windowWidth="15360" windowHeight="8340" tabRatio="885" firstSheet="1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H38" i="4" s="1"/>
  <c r="C52" i="4"/>
  <c r="G30" i="4"/>
  <c r="F30" i="4"/>
  <c r="E28" i="4"/>
  <c r="H28" i="4" s="1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25" i="4"/>
  <c r="H30" i="4" s="1"/>
  <c r="E52" i="4"/>
  <c r="H16" i="4"/>
  <c r="E16" i="4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H25" i="5"/>
  <c r="H36" i="5"/>
  <c r="E36" i="5"/>
  <c r="E6" i="5"/>
  <c r="H13" i="5"/>
  <c r="H6" i="5" s="1"/>
  <c r="G42" i="5"/>
  <c r="F42" i="5"/>
  <c r="D42" i="5"/>
  <c r="H16" i="5"/>
  <c r="E16" i="8"/>
  <c r="H6" i="8"/>
  <c r="H16" i="8" s="1"/>
  <c r="E53" i="6"/>
  <c r="H53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<sst xmlns="http://schemas.openxmlformats.org/spreadsheetml/2006/main" count="211" uniqueCount="144">
  <si>
    <t>INSTITUTO MUNCIPAL DE VIVIENDA  DE MOROLEON, GTO.
ESTADO ANALÍTICO DEL EJERCICIO DEL PRESUPUESTO DE EGRESOS
Clasificación por Objeto del Gasto (Capítulo y Concepto)
Del 1 de Enero al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</si>
  <si>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</si>
  <si>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</si>
  <si>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</si>
  <si>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</si>
  <si>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</si>
  <si>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</si>
  <si>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</si>
  <si>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</si>
  <si>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</si>
  <si>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</si>
  <si>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</si>
  <si>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</si>
  <si>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</si>
  <si>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</si>
  <si>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</si>
  <si>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</si>
  <si>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</si>
  <si>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</si>
  <si>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</si>
  <si>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</si>
  <si>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</si>
  <si>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</si>
  <si>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</si>
  <si>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</si>
  <si>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</si>
  <si>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</si>
  <si>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</si>
  <si>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</si>
  <si>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</si>
  <si>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</si>
  <si>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</si>
  <si>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</si>
  <si>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</si>
  <si>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</si>
  <si>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</si>
  <si>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</si>
  <si>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</si>
  <si>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</si>
  <si>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</si>
  <si>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</si>
  <si>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</si>
  <si>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</si>
  <si>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</si>
  <si>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</si>
  <si>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</si>
  <si>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</si>
  <si>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</si>
  <si>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</si>
  <si>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</si>
  <si>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</si>
  <si>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</si>
  <si>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</si>
  <si>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</si>
  <si>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</si>
  <si>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</si>
  <si>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</si>
  <si>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</si>
  <si>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</si>
  <si>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</si>
  <si>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</si>
  <si>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</si>
  <si>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</si>
  <si>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</si>
  <si>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</si>
  <si>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</si>
  <si>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</si>
  <si>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</si>
  <si>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</si>
  <si>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</si>
  <si>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</si>
  <si>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</si>
  <si>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</si>
  <si>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</si>
  <si>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</si>
  <si>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</si>
  <si>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</si>
  <si>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</si>
  <si>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</si>
  <si>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</si>
  <si>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</si>
  <si>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</si>
  <si>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</si>
  <si>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</si>
  <si>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"Bajo protesta de decir verdad declaramos que los Estados Financieros y sus notas, son razonablemente cortrectos y son responsabilidad del emisor</t>
  </si>
  <si>
    <t>Director del IMUVIM</t>
  </si>
  <si>
    <t>C. Guadalupe Arturo Duran Ruiz</t>
  </si>
  <si>
    <t>INSTITUTO MUNCIPAL DE VIVIENDA  DE MOROLEON, GTO.
ESTADO ANALÍTICO DEL EJERCICIO DEL PRESUPUESTO DE EGRESOS
Clasificación Económica (por Tipo de Gasto)
Del 1 de Enero al AL 30 DE JUNIO DEL 2020</t>
  </si>
  <si>
    <t>Gasto Corriente</t>
  </si>
  <si>
    <t>Gasto de Capital</t>
  </si>
  <si>
    <t>Amortización de la Deuda y Disminución de Pasivos</t>
  </si>
  <si>
    <t>INSTITUTO MUNCIPAL DE VIVIENDA  DE MOROLEON, GTO.
ESTADO ANALÍTICO DEL EJERCICIO DEL PRESUPUESTO DE EGRESOS
Clasificación Administrativa
Del 1 de Enero al AL 30 DE JUNIO DEL 2020</t>
  </si>
  <si>
    <t>IMUVIM MOROLEON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</si>
  <si>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</si>
  <si>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</si>
  <si>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</si>
  <si>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</si>
  <si>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</si>
  <si>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</si>
  <si>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Gobierno (Federal/Estatal/Municipal) de INSTITUTO MUNCIPAL DE VIVIENDA  DE MOROLEON, GTO.
Estado Analítico del Ejercicio del Presupuesto de Egresos
Clasificación Administrativa
Del 1 de Enero al AL 30 DE JUNIO DEL 2020</t>
  </si>
  <si>
    <t>Poder Ejecutivo</t>
  </si>
  <si>
    <t>Poder Legislativo</t>
  </si>
  <si>
    <t>Poder Judicial</t>
  </si>
  <si>
    <t>Órganos Autónomos</t>
  </si>
  <si>
    <t>Sector Paraestatal del Gobierno (Federal/Estatal/Municipal) de INSTITUTO MUNCIPAL DE VIVIENDA  DE MOROLEON, GTO.
Estado Analítico del Ejercicio del Presupuesto de Egresos
Clasificación Administrativa
Del 1 de Enero al AL 30 DE JUNIO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</si>
  <si>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</si>
  <si>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</si>
  <si>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</si>
  <si>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</si>
  <si>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</si>
  <si>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</si>
  <si>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</si>
  <si>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INSTITUTO MUNCIPAL DE VIVIENDA  DE MOROLEON, GTO.
ESTADO ANALÍTICO DEL EJERCICIO DEL PRESUPUESTO DE EGRESOS
Clasificación Funcional (Finalidad y Función)
Del 1 de Enero al AL 30 DE JUNIO DEL 2020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</si>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</sst>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workbookViewId="0">
      <selection activeCell="B79" sqref="B79:B83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3" t="s">
        <v>0</v>
      </c>
      <c r="B1" s="54"/>
      <c r="C1" s="54"/>
      <c r="D1" s="54"/>
      <c r="E1" s="54"/>
      <c r="F1" s="54"/>
      <c r="G1" s="54"/>
      <c r="H1" s="55"/>
    </row>
    <row r="2" spans="1:8">
      <c r="A2" s="58" t="s">
        <v>1</v>
      </c>
      <c r="B2" s="59"/>
      <c r="C2" s="53" t="s">
        <v>2</v>
      </c>
      <c r="D2" s="54"/>
      <c r="E2" s="54"/>
      <c r="F2" s="54"/>
      <c r="G2" s="55"/>
      <c r="H2" s="56" t="s">
        <v>3</v>
      </c>
    </row>
    <row r="3" spans="1:8" ht="24.95" customHeight="1">
      <c r="A3" s="60"/>
      <c r="B3" s="61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57"/>
    </row>
    <row r="4" spans="1:8">
      <c r="A4" s="62"/>
      <c r="B4" s="63"/>
      <c r="C4" s="10">
        <v>1</v>
      </c>
      <c r="D4" s="10">
        <v>2</v>
      </c>
      <c r="E4" s="10" t="s">
        <v>9</v>
      </c>
      <c r="F4" s="10">
        <v>4</v>
      </c>
      <c r="G4" s="10">
        <v>5</v>
      </c>
      <c r="H4" s="10" t="s">
        <v>10</v>
      </c>
    </row>
    <row r="5" spans="1:8">
      <c r="A5" s="48" t="s">
        <v>11</v>
      </c>
      <c r="B5" s="7"/>
      <c r="C5" s="14">
        <f>SUM(C6:C12)</f>
        <v>411743.99</v>
      </c>
      <c r="D5" s="14">
        <f>SUM(D6:D12)</f>
        <v>183548.1</v>
      </c>
      <c r="E5" s="14">
        <f>C5+D5</f>
        <v>595292.09</v>
      </c>
      <c r="F5" s="14">
        <f>SUM(F6:F12)</f>
        <v>139006</v>
      </c>
      <c r="G5" s="14">
        <f>SUM(G6:G12)</f>
        <v>139006</v>
      </c>
      <c r="H5" s="14">
        <f>E5-F5</f>
        <v>456286.08999999997</v>
      </c>
    </row>
    <row r="6" spans="1:8">
      <c r="A6" s="49">
        <v>1100</v>
      </c>
      <c r="B6" s="11" t="s">
        <v>12</v>
      </c>
      <c r="C6" s="15">
        <v>231494.16</v>
      </c>
      <c r="D6" s="15">
        <v>108030.6</v>
      </c>
      <c r="E6" s="15">
        <f t="shared" ref="E6:E69" si="0">C6+D6</f>
        <v>339524.76</v>
      </c>
      <c r="F6" s="15">
        <v>90917.94</v>
      </c>
      <c r="G6" s="15">
        <v>90917.94</v>
      </c>
      <c r="H6" s="15">
        <f t="shared" ref="H6:H69" si="1">E6-F6</f>
        <v>248606.82</v>
      </c>
    </row>
    <row r="7" spans="1:8">
      <c r="A7" s="49">
        <v>1200</v>
      </c>
      <c r="B7" s="11" t="s">
        <v>13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>
      <c r="A8" s="49">
        <v>1300</v>
      </c>
      <c r="B8" s="11" t="s">
        <v>14</v>
      </c>
      <c r="C8" s="15">
        <v>49046.71</v>
      </c>
      <c r="D8" s="15">
        <v>21020.62</v>
      </c>
      <c r="E8" s="15">
        <f t="shared" si="0"/>
        <v>70067.33</v>
      </c>
      <c r="F8" s="15">
        <v>0</v>
      </c>
      <c r="G8" s="15">
        <v>0</v>
      </c>
      <c r="H8" s="15">
        <f t="shared" si="1"/>
        <v>70067.33</v>
      </c>
    </row>
    <row r="9" spans="1:8">
      <c r="A9" s="49">
        <v>1400</v>
      </c>
      <c r="B9" s="11" t="s">
        <v>15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>
      <c r="A10" s="49">
        <v>1500</v>
      </c>
      <c r="B10" s="11" t="s">
        <v>16</v>
      </c>
      <c r="C10" s="15">
        <v>131203.12</v>
      </c>
      <c r="D10" s="15">
        <v>54496.88</v>
      </c>
      <c r="E10" s="15">
        <f t="shared" si="0"/>
        <v>185700</v>
      </c>
      <c r="F10" s="15">
        <v>48088.06</v>
      </c>
      <c r="G10" s="15">
        <v>48088.06</v>
      </c>
      <c r="H10" s="15">
        <f t="shared" si="1"/>
        <v>137611.94</v>
      </c>
    </row>
    <row r="11" spans="1:8">
      <c r="A11" s="49">
        <v>1600</v>
      </c>
      <c r="B11" s="11" t="s">
        <v>17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9">
        <v>1700</v>
      </c>
      <c r="B12" s="11" t="s">
        <v>18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19</v>
      </c>
      <c r="B13" s="7"/>
      <c r="C13" s="15">
        <f>SUM(C14:C22)</f>
        <v>54944.480000000003</v>
      </c>
      <c r="D13" s="15">
        <f>SUM(D14:D22)</f>
        <v>17592.53</v>
      </c>
      <c r="E13" s="15">
        <f t="shared" si="0"/>
        <v>72537.010000000009</v>
      </c>
      <c r="F13" s="15">
        <f>SUM(F14:F22)</f>
        <v>5096.58</v>
      </c>
      <c r="G13" s="15">
        <f>SUM(G14:G22)</f>
        <v>5096.58</v>
      </c>
      <c r="H13" s="15">
        <f t="shared" si="1"/>
        <v>67440.430000000008</v>
      </c>
    </row>
    <row r="14" spans="1:8">
      <c r="A14" s="49">
        <v>2100</v>
      </c>
      <c r="B14" s="11" t="s">
        <v>20</v>
      </c>
      <c r="C14" s="15">
        <v>21764.720000000001</v>
      </c>
      <c r="D14" s="15">
        <v>3000</v>
      </c>
      <c r="E14" s="15">
        <f t="shared" si="0"/>
        <v>24764.720000000001</v>
      </c>
      <c r="F14" s="15">
        <v>4631.58</v>
      </c>
      <c r="G14" s="15">
        <v>4631.58</v>
      </c>
      <c r="H14" s="15">
        <f t="shared" si="1"/>
        <v>20133.14</v>
      </c>
    </row>
    <row r="15" spans="1:8">
      <c r="A15" s="49">
        <v>2200</v>
      </c>
      <c r="B15" s="11" t="s">
        <v>21</v>
      </c>
      <c r="C15" s="15">
        <v>6180</v>
      </c>
      <c r="D15" s="15">
        <v>7628.92</v>
      </c>
      <c r="E15" s="15">
        <f t="shared" si="0"/>
        <v>13808.92</v>
      </c>
      <c r="F15" s="15">
        <v>0</v>
      </c>
      <c r="G15" s="15">
        <v>0</v>
      </c>
      <c r="H15" s="15">
        <f t="shared" si="1"/>
        <v>13808.92</v>
      </c>
    </row>
    <row r="16" spans="1:8">
      <c r="A16" s="49">
        <v>2300</v>
      </c>
      <c r="B16" s="11" t="s">
        <v>22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49">
        <v>2400</v>
      </c>
      <c r="B17" s="11" t="s">
        <v>23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>
      <c r="A18" s="49">
        <v>2500</v>
      </c>
      <c r="B18" s="11" t="s">
        <v>24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>
      <c r="A19" s="49">
        <v>2600</v>
      </c>
      <c r="B19" s="11" t="s">
        <v>25</v>
      </c>
      <c r="C19" s="15">
        <v>14639.76</v>
      </c>
      <c r="D19" s="15">
        <v>963.61</v>
      </c>
      <c r="E19" s="15">
        <f t="shared" si="0"/>
        <v>15603.37</v>
      </c>
      <c r="F19" s="15">
        <v>465</v>
      </c>
      <c r="G19" s="15">
        <v>465</v>
      </c>
      <c r="H19" s="15">
        <f t="shared" si="1"/>
        <v>15138.37</v>
      </c>
    </row>
    <row r="20" spans="1:8">
      <c r="A20" s="49">
        <v>2700</v>
      </c>
      <c r="B20" s="11" t="s">
        <v>26</v>
      </c>
      <c r="C20" s="15">
        <v>4120</v>
      </c>
      <c r="D20" s="15">
        <v>2000</v>
      </c>
      <c r="E20" s="15">
        <f t="shared" si="0"/>
        <v>6120</v>
      </c>
      <c r="F20" s="15">
        <v>0</v>
      </c>
      <c r="G20" s="15">
        <v>0</v>
      </c>
      <c r="H20" s="15">
        <f t="shared" si="1"/>
        <v>6120</v>
      </c>
    </row>
    <row r="21" spans="1:8">
      <c r="A21" s="49">
        <v>2800</v>
      </c>
      <c r="B21" s="11" t="s">
        <v>27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28</v>
      </c>
      <c r="C22" s="15">
        <v>8240</v>
      </c>
      <c r="D22" s="15">
        <v>4000</v>
      </c>
      <c r="E22" s="15">
        <f t="shared" si="0"/>
        <v>12240</v>
      </c>
      <c r="F22" s="15">
        <v>0</v>
      </c>
      <c r="G22" s="15">
        <v>0</v>
      </c>
      <c r="H22" s="15">
        <f t="shared" si="1"/>
        <v>12240</v>
      </c>
    </row>
    <row r="23" spans="1:8">
      <c r="A23" s="48" t="s">
        <v>29</v>
      </c>
      <c r="B23" s="7"/>
      <c r="C23" s="15">
        <f>SUM(C24:C32)</f>
        <v>148573.13</v>
      </c>
      <c r="D23" s="15">
        <f>SUM(D24:D32)</f>
        <v>86325.450000000012</v>
      </c>
      <c r="E23" s="15">
        <f t="shared" si="0"/>
        <v>234898.58000000002</v>
      </c>
      <c r="F23" s="15">
        <f>SUM(F24:F32)</f>
        <v>34533.339999999997</v>
      </c>
      <c r="G23" s="15">
        <f>SUM(G24:G32)</f>
        <v>34118.339999999997</v>
      </c>
      <c r="H23" s="15">
        <f t="shared" si="1"/>
        <v>200365.24000000002</v>
      </c>
    </row>
    <row r="24" spans="1:8">
      <c r="A24" s="49">
        <v>3100</v>
      </c>
      <c r="B24" s="11" t="s">
        <v>30</v>
      </c>
      <c r="C24" s="15">
        <v>6858</v>
      </c>
      <c r="D24" s="15">
        <v>5500</v>
      </c>
      <c r="E24" s="15">
        <f t="shared" si="0"/>
        <v>12358</v>
      </c>
      <c r="F24" s="15">
        <v>0</v>
      </c>
      <c r="G24" s="15">
        <v>0</v>
      </c>
      <c r="H24" s="15">
        <f t="shared" si="1"/>
        <v>12358</v>
      </c>
    </row>
    <row r="25" spans="1:8">
      <c r="A25" s="49">
        <v>3200</v>
      </c>
      <c r="B25" s="11" t="s">
        <v>31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>
      <c r="A26" s="49">
        <v>3300</v>
      </c>
      <c r="B26" s="11" t="s">
        <v>32</v>
      </c>
      <c r="C26" s="15">
        <v>68683.44</v>
      </c>
      <c r="D26" s="15">
        <v>37178.300000000003</v>
      </c>
      <c r="E26" s="15">
        <f t="shared" si="0"/>
        <v>105861.74</v>
      </c>
      <c r="F26" s="15">
        <v>30976.639999999999</v>
      </c>
      <c r="G26" s="15">
        <v>30976.639999999999</v>
      </c>
      <c r="H26" s="15">
        <f t="shared" si="1"/>
        <v>74885.100000000006</v>
      </c>
    </row>
    <row r="27" spans="1:8">
      <c r="A27" s="49">
        <v>3400</v>
      </c>
      <c r="B27" s="11" t="s">
        <v>33</v>
      </c>
      <c r="C27" s="15">
        <v>9270</v>
      </c>
      <c r="D27" s="15">
        <v>1406.44</v>
      </c>
      <c r="E27" s="15">
        <f t="shared" si="0"/>
        <v>10676.44</v>
      </c>
      <c r="F27" s="15">
        <v>1400.7</v>
      </c>
      <c r="G27" s="15">
        <v>1400.7</v>
      </c>
      <c r="H27" s="15">
        <f t="shared" si="1"/>
        <v>9275.74</v>
      </c>
    </row>
    <row r="28" spans="1:8">
      <c r="A28" s="49">
        <v>3500</v>
      </c>
      <c r="B28" s="11" t="s">
        <v>34</v>
      </c>
      <c r="C28" s="15">
        <v>6180</v>
      </c>
      <c r="D28" s="15">
        <v>3000</v>
      </c>
      <c r="E28" s="15">
        <f t="shared" si="0"/>
        <v>9180</v>
      </c>
      <c r="F28" s="15">
        <v>0</v>
      </c>
      <c r="G28" s="15">
        <v>0</v>
      </c>
      <c r="H28" s="15">
        <f t="shared" si="1"/>
        <v>9180</v>
      </c>
    </row>
    <row r="29" spans="1:8">
      <c r="A29" s="49">
        <v>3600</v>
      </c>
      <c r="B29" s="11" t="s">
        <v>35</v>
      </c>
      <c r="C29" s="15">
        <v>2</v>
      </c>
      <c r="D29" s="15">
        <v>1</v>
      </c>
      <c r="E29" s="15">
        <f t="shared" si="0"/>
        <v>3</v>
      </c>
      <c r="F29" s="15">
        <v>0</v>
      </c>
      <c r="G29" s="15">
        <v>0</v>
      </c>
      <c r="H29" s="15">
        <f t="shared" si="1"/>
        <v>3</v>
      </c>
    </row>
    <row r="30" spans="1:8">
      <c r="A30" s="49">
        <v>3700</v>
      </c>
      <c r="B30" s="11" t="s">
        <v>36</v>
      </c>
      <c r="C30" s="15">
        <v>13753.96</v>
      </c>
      <c r="D30" s="15">
        <v>5269.31</v>
      </c>
      <c r="E30" s="15">
        <f t="shared" si="0"/>
        <v>19023.27</v>
      </c>
      <c r="F30" s="15">
        <v>416</v>
      </c>
      <c r="G30" s="15">
        <v>416</v>
      </c>
      <c r="H30" s="15">
        <f t="shared" si="1"/>
        <v>18607.27</v>
      </c>
    </row>
    <row r="31" spans="1:8">
      <c r="A31" s="49">
        <v>3800</v>
      </c>
      <c r="B31" s="11" t="s">
        <v>37</v>
      </c>
      <c r="C31" s="15">
        <v>7046.54</v>
      </c>
      <c r="D31" s="15">
        <v>7046.54</v>
      </c>
      <c r="E31" s="15">
        <f t="shared" si="0"/>
        <v>14093.08</v>
      </c>
      <c r="F31" s="15">
        <v>0</v>
      </c>
      <c r="G31" s="15">
        <v>0</v>
      </c>
      <c r="H31" s="15">
        <f t="shared" si="1"/>
        <v>14093.08</v>
      </c>
    </row>
    <row r="32" spans="1:8">
      <c r="A32" s="49">
        <v>3900</v>
      </c>
      <c r="B32" s="11" t="s">
        <v>38</v>
      </c>
      <c r="C32" s="15">
        <v>36779.19</v>
      </c>
      <c r="D32" s="15">
        <v>26923.86</v>
      </c>
      <c r="E32" s="15">
        <f t="shared" si="0"/>
        <v>63703.05</v>
      </c>
      <c r="F32" s="15">
        <v>1740</v>
      </c>
      <c r="G32" s="15">
        <v>1325</v>
      </c>
      <c r="H32" s="15">
        <f t="shared" si="1"/>
        <v>61963.05</v>
      </c>
    </row>
    <row r="33" spans="1:8">
      <c r="A33" s="48" t="s">
        <v>39</v>
      </c>
      <c r="B33" s="7"/>
      <c r="C33" s="15">
        <f>SUM(C34:C42)</f>
        <v>3773</v>
      </c>
      <c r="D33" s="15">
        <f>SUM(D34:D42)</f>
        <v>3773</v>
      </c>
      <c r="E33" s="15">
        <f t="shared" si="0"/>
        <v>7546</v>
      </c>
      <c r="F33" s="15">
        <f>SUM(F34:F42)</f>
        <v>0</v>
      </c>
      <c r="G33" s="15">
        <f>SUM(G34:G42)</f>
        <v>0</v>
      </c>
      <c r="H33" s="15">
        <f t="shared" si="1"/>
        <v>7546</v>
      </c>
    </row>
    <row r="34" spans="1:8">
      <c r="A34" s="49">
        <v>4100</v>
      </c>
      <c r="B34" s="11" t="s">
        <v>40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49">
        <v>4200</v>
      </c>
      <c r="B35" s="11" t="s">
        <v>41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42</v>
      </c>
      <c r="C36" s="15">
        <v>3773</v>
      </c>
      <c r="D36" s="15">
        <v>3773</v>
      </c>
      <c r="E36" s="15">
        <f t="shared" si="0"/>
        <v>7546</v>
      </c>
      <c r="F36" s="15">
        <v>0</v>
      </c>
      <c r="G36" s="15">
        <v>0</v>
      </c>
      <c r="H36" s="15">
        <f t="shared" si="1"/>
        <v>7546</v>
      </c>
    </row>
    <row r="37" spans="1:8">
      <c r="A37" s="49">
        <v>4400</v>
      </c>
      <c r="B37" s="11" t="s">
        <v>43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49">
        <v>4500</v>
      </c>
      <c r="B38" s="11" t="s">
        <v>44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49">
        <v>4600</v>
      </c>
      <c r="B39" s="11" t="s">
        <v>45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46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47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48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49</v>
      </c>
      <c r="B43" s="7"/>
      <c r="C43" s="15">
        <f>SUM(C44:C52)</f>
        <v>619120.88</v>
      </c>
      <c r="D43" s="15">
        <f>SUM(D44:D52)</f>
        <v>18000</v>
      </c>
      <c r="E43" s="15">
        <f t="shared" si="0"/>
        <v>637120.88</v>
      </c>
      <c r="F43" s="15">
        <f>SUM(F44:F52)</f>
        <v>0</v>
      </c>
      <c r="G43" s="15">
        <f>SUM(G44:G52)</f>
        <v>0</v>
      </c>
      <c r="H43" s="15">
        <f t="shared" si="1"/>
        <v>637120.88</v>
      </c>
    </row>
    <row r="44" spans="1:8">
      <c r="A44" s="49">
        <v>5100</v>
      </c>
      <c r="B44" s="11" t="s">
        <v>50</v>
      </c>
      <c r="C44" s="15">
        <v>54054.82</v>
      </c>
      <c r="D44" s="15">
        <v>13000</v>
      </c>
      <c r="E44" s="15">
        <f t="shared" si="0"/>
        <v>67054.820000000007</v>
      </c>
      <c r="F44" s="15">
        <v>0</v>
      </c>
      <c r="G44" s="15">
        <v>0</v>
      </c>
      <c r="H44" s="15">
        <f t="shared" si="1"/>
        <v>67054.820000000007</v>
      </c>
    </row>
    <row r="45" spans="1:8">
      <c r="A45" s="49">
        <v>5200</v>
      </c>
      <c r="B45" s="11" t="s">
        <v>51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>
      <c r="A46" s="49">
        <v>5300</v>
      </c>
      <c r="B46" s="11" t="s">
        <v>52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53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49">
        <v>5500</v>
      </c>
      <c r="B48" s="11" t="s">
        <v>54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49">
        <v>5600</v>
      </c>
      <c r="B49" s="11" t="s">
        <v>55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>
      <c r="A50" s="49">
        <v>5700</v>
      </c>
      <c r="B50" s="11" t="s">
        <v>56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49">
        <v>5800</v>
      </c>
      <c r="B51" s="11" t="s">
        <v>57</v>
      </c>
      <c r="C51" s="15">
        <v>565066.06000000006</v>
      </c>
      <c r="D51" s="15">
        <v>5000</v>
      </c>
      <c r="E51" s="15">
        <f t="shared" si="0"/>
        <v>570066.06000000006</v>
      </c>
      <c r="F51" s="15">
        <v>0</v>
      </c>
      <c r="G51" s="15">
        <v>0</v>
      </c>
      <c r="H51" s="15">
        <f t="shared" si="1"/>
        <v>570066.06000000006</v>
      </c>
    </row>
    <row r="52" spans="1:8">
      <c r="A52" s="49">
        <v>5900</v>
      </c>
      <c r="B52" s="11" t="s">
        <v>58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48" t="s">
        <v>59</v>
      </c>
      <c r="B53" s="7"/>
      <c r="C53" s="15">
        <f>SUM(C54:C56)</f>
        <v>159827.4</v>
      </c>
      <c r="D53" s="15">
        <f>SUM(D54:D56)</f>
        <v>463607.59</v>
      </c>
      <c r="E53" s="15">
        <f t="shared" si="0"/>
        <v>623434.99</v>
      </c>
      <c r="F53" s="15">
        <f>SUM(F54:F56)</f>
        <v>0</v>
      </c>
      <c r="G53" s="15">
        <f>SUM(G54:G56)</f>
        <v>0</v>
      </c>
      <c r="H53" s="15">
        <f t="shared" si="1"/>
        <v>623434.99</v>
      </c>
    </row>
    <row r="54" spans="1:8">
      <c r="A54" s="49">
        <v>6100</v>
      </c>
      <c r="B54" s="11" t="s">
        <v>60</v>
      </c>
      <c r="C54" s="15">
        <v>159827.4</v>
      </c>
      <c r="D54" s="15">
        <v>463607.59</v>
      </c>
      <c r="E54" s="15">
        <f t="shared" si="0"/>
        <v>623434.99</v>
      </c>
      <c r="F54" s="15">
        <v>0</v>
      </c>
      <c r="G54" s="15">
        <v>0</v>
      </c>
      <c r="H54" s="15">
        <f t="shared" si="1"/>
        <v>623434.99</v>
      </c>
    </row>
    <row r="55" spans="1:8">
      <c r="A55" s="49">
        <v>6200</v>
      </c>
      <c r="B55" s="11" t="s">
        <v>61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49">
        <v>6300</v>
      </c>
      <c r="B56" s="11" t="s">
        <v>62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48" t="s">
        <v>63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49">
        <v>7100</v>
      </c>
      <c r="B58" s="11" t="s">
        <v>64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65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66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67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68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69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70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8" t="s">
        <v>71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>
      <c r="A66" s="49">
        <v>8100</v>
      </c>
      <c r="B66" s="11" t="s">
        <v>72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73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74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76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77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78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79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80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81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82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83</v>
      </c>
      <c r="C77" s="17">
        <f t="shared" ref="C77:H77" si="4">SUM(C5+C13+C23+C33+C43+C53+C57+C65+C69)</f>
        <v>1397982.88</v>
      </c>
      <c r="D77" s="17">
        <f t="shared" si="4"/>
        <v>772846.67</v>
      </c>
      <c r="E77" s="17">
        <f t="shared" si="4"/>
        <v>2170829.5499999998</v>
      </c>
      <c r="F77" s="17">
        <f t="shared" si="4"/>
        <v>178635.91999999998</v>
      </c>
      <c r="G77" s="17">
        <f t="shared" si="4"/>
        <v>178220.91999999998</v>
      </c>
      <c r="H77" s="17">
        <f t="shared" si="4"/>
        <v>1992193.6300000001</v>
      </c>
    </row>
    <row r="79" spans="1:8" ht="33.75">
      <c r="B79" s="52" t="s">
        <v>84</v>
      </c>
    </row>
    <row r="80" spans="1:8">
      <c r="B80" s="52"/>
    </row>
    <row r="81" spans="2:2">
      <c r="B81" s="52" t="s">
        <v>85</v>
      </c>
    </row>
    <row r="82" spans="2:2">
      <c r="B82" s="52"/>
    </row>
    <row r="83" spans="2:2">
      <c r="B83" s="52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zoomScaleNormal="100" workbookViewId="0">
      <selection activeCell="E22" sqref="E22"/>
    </sheetView>
  </sheetViews>
  <sheetFormatPr defaultColWidth="12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3" t="s">
        <v>87</v>
      </c>
      <c r="B1" s="54"/>
      <c r="C1" s="54"/>
      <c r="D1" s="54"/>
      <c r="E1" s="54"/>
      <c r="F1" s="54"/>
      <c r="G1" s="54"/>
      <c r="H1" s="55"/>
    </row>
    <row r="2" spans="1:8">
      <c r="A2" s="58" t="s">
        <v>1</v>
      </c>
      <c r="B2" s="59"/>
      <c r="C2" s="53" t="s">
        <v>2</v>
      </c>
      <c r="D2" s="54"/>
      <c r="E2" s="54"/>
      <c r="F2" s="54"/>
      <c r="G2" s="55"/>
      <c r="H2" s="56" t="s">
        <v>3</v>
      </c>
    </row>
    <row r="3" spans="1:8" ht="24.95" customHeight="1">
      <c r="A3" s="60"/>
      <c r="B3" s="61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57"/>
    </row>
    <row r="4" spans="1:8">
      <c r="A4" s="62"/>
      <c r="B4" s="63"/>
      <c r="C4" s="10">
        <v>1</v>
      </c>
      <c r="D4" s="10">
        <v>2</v>
      </c>
      <c r="E4" s="10" t="s">
        <v>9</v>
      </c>
      <c r="F4" s="10">
        <v>4</v>
      </c>
      <c r="G4" s="10">
        <v>5</v>
      </c>
      <c r="H4" s="10" t="s">
        <v>10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88</v>
      </c>
      <c r="C6" s="50">
        <v>619034.6</v>
      </c>
      <c r="D6" s="50">
        <v>291239.08</v>
      </c>
      <c r="E6" s="50">
        <f>C6+D6</f>
        <v>910273.67999999993</v>
      </c>
      <c r="F6" s="50">
        <v>178635.92</v>
      </c>
      <c r="G6" s="50">
        <v>178220.92</v>
      </c>
      <c r="H6" s="50">
        <f>E6-F6</f>
        <v>731637.75999999989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89</v>
      </c>
      <c r="C8" s="50">
        <v>778948.28</v>
      </c>
      <c r="D8" s="50">
        <v>481607.59</v>
      </c>
      <c r="E8" s="50">
        <f>C8+D8</f>
        <v>1260555.8700000001</v>
      </c>
      <c r="F8" s="50">
        <v>0</v>
      </c>
      <c r="G8" s="50">
        <v>0</v>
      </c>
      <c r="H8" s="50">
        <f>E8-F8</f>
        <v>1260555.8700000001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90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44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72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83</v>
      </c>
      <c r="C16" s="17">
        <f>SUM(C6+C8+C10+C12+C14)</f>
        <v>1397982.88</v>
      </c>
      <c r="D16" s="17">
        <f>SUM(D6+D8+D10+D12+D14)</f>
        <v>772846.67</v>
      </c>
      <c r="E16" s="17">
        <f>SUM(E6+E8+E10+E12+E14)</f>
        <v>2170829.5499999998</v>
      </c>
      <c r="F16" s="17">
        <f t="shared" ref="F16:H16" si="0">SUM(F6+F8+F10+F12+F14)</f>
        <v>178635.92</v>
      </c>
      <c r="G16" s="17">
        <f t="shared" si="0"/>
        <v>178220.92</v>
      </c>
      <c r="H16" s="17">
        <f t="shared" si="0"/>
        <v>1992193.63</v>
      </c>
    </row>
    <row r="18" spans="2:2" ht="33.75">
      <c r="B18" s="52" t="s">
        <v>84</v>
      </c>
    </row>
    <row r="19" spans="2:2">
      <c r="B19" s="52"/>
    </row>
    <row r="20" spans="2:2">
      <c r="B20" s="52" t="s">
        <v>85</v>
      </c>
    </row>
    <row r="21" spans="2:2">
      <c r="B21" s="52"/>
    </row>
    <row r="22" spans="2:2">
      <c r="B22" s="52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showGridLines="0" workbookViewId="0">
      <selection activeCell="D59" sqref="D59:D60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3" t="s">
        <v>91</v>
      </c>
      <c r="B1" s="54"/>
      <c r="C1" s="54"/>
      <c r="D1" s="54"/>
      <c r="E1" s="54"/>
      <c r="F1" s="54"/>
      <c r="G1" s="54"/>
      <c r="H1" s="55"/>
    </row>
    <row r="2" spans="1:8">
      <c r="B2" s="27"/>
      <c r="C2" s="27"/>
      <c r="D2" s="27"/>
      <c r="E2" s="27"/>
      <c r="F2" s="27"/>
      <c r="G2" s="27"/>
      <c r="H2" s="27"/>
    </row>
    <row r="3" spans="1:8">
      <c r="A3" s="58" t="s">
        <v>1</v>
      </c>
      <c r="B3" s="59"/>
      <c r="C3" s="53" t="s">
        <v>2</v>
      </c>
      <c r="D3" s="54"/>
      <c r="E3" s="54"/>
      <c r="F3" s="54"/>
      <c r="G3" s="55"/>
      <c r="H3" s="56" t="s">
        <v>3</v>
      </c>
    </row>
    <row r="4" spans="1:8" ht="24.95" customHeight="1">
      <c r="A4" s="60"/>
      <c r="B4" s="61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57"/>
    </row>
    <row r="5" spans="1:8">
      <c r="A5" s="62"/>
      <c r="B5" s="63"/>
      <c r="C5" s="10">
        <v>1</v>
      </c>
      <c r="D5" s="10">
        <v>2</v>
      </c>
      <c r="E5" s="10" t="s">
        <v>9</v>
      </c>
      <c r="F5" s="10">
        <v>4</v>
      </c>
      <c r="G5" s="10">
        <v>5</v>
      </c>
      <c r="H5" s="10" t="s">
        <v>10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92</v>
      </c>
      <c r="B7" s="22"/>
      <c r="C7" s="15">
        <v>1397982.88</v>
      </c>
      <c r="D7" s="15">
        <v>772846.67</v>
      </c>
      <c r="E7" s="15">
        <f>C7+D7</f>
        <v>2170829.5499999998</v>
      </c>
      <c r="F7" s="15">
        <v>178635.92</v>
      </c>
      <c r="G7" s="15">
        <v>178220.92</v>
      </c>
      <c r="H7" s="15">
        <f>E7-F7</f>
        <v>1992193.63</v>
      </c>
    </row>
    <row r="8" spans="1:8">
      <c r="A8" s="4" t="s">
        <v>93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>
      <c r="A9" s="4" t="s">
        <v>94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>
      <c r="A10" s="4" t="s">
        <v>95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>
      <c r="A11" s="4" t="s">
        <v>96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" t="s">
        <v>97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" t="s">
        <v>98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>
      <c r="A14" s="4"/>
      <c r="B14" s="22"/>
      <c r="C14" s="15"/>
      <c r="D14" s="15"/>
      <c r="E14" s="15"/>
      <c r="F14" s="15"/>
      <c r="G14" s="15"/>
      <c r="H14" s="15"/>
    </row>
    <row r="15" spans="1:8">
      <c r="A15" s="4"/>
      <c r="B15" s="25"/>
      <c r="C15" s="16"/>
      <c r="D15" s="16"/>
      <c r="E15" s="16"/>
      <c r="F15" s="16"/>
      <c r="G15" s="16"/>
      <c r="H15" s="16"/>
    </row>
    <row r="16" spans="1:8">
      <c r="A16" s="26"/>
      <c r="B16" s="47" t="s">
        <v>83</v>
      </c>
      <c r="C16" s="23">
        <f t="shared" ref="C16:H16" si="2">SUM(C7:C15)</f>
        <v>1397982.88</v>
      </c>
      <c r="D16" s="23">
        <f t="shared" si="2"/>
        <v>772846.67</v>
      </c>
      <c r="E16" s="23">
        <f t="shared" si="2"/>
        <v>2170829.5499999998</v>
      </c>
      <c r="F16" s="23">
        <f t="shared" si="2"/>
        <v>178635.92</v>
      </c>
      <c r="G16" s="23">
        <f t="shared" si="2"/>
        <v>178220.92</v>
      </c>
      <c r="H16" s="23">
        <f t="shared" si="2"/>
        <v>1992193.63</v>
      </c>
    </row>
    <row r="19" spans="1:8" ht="45" customHeight="1">
      <c r="A19" s="53" t="s">
        <v>99</v>
      </c>
      <c r="B19" s="54"/>
      <c r="C19" s="54"/>
      <c r="D19" s="54"/>
      <c r="E19" s="54"/>
      <c r="F19" s="54"/>
      <c r="G19" s="54"/>
      <c r="H19" s="55"/>
    </row>
    <row r="21" spans="1:8">
      <c r="A21" s="58" t="s">
        <v>1</v>
      </c>
      <c r="B21" s="59"/>
      <c r="C21" s="53" t="s">
        <v>2</v>
      </c>
      <c r="D21" s="54"/>
      <c r="E21" s="54"/>
      <c r="F21" s="54"/>
      <c r="G21" s="55"/>
      <c r="H21" s="56" t="s">
        <v>3</v>
      </c>
    </row>
    <row r="22" spans="1:8" ht="22.5">
      <c r="A22" s="60"/>
      <c r="B22" s="61"/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57"/>
    </row>
    <row r="23" spans="1:8">
      <c r="A23" s="62"/>
      <c r="B23" s="63"/>
      <c r="C23" s="10">
        <v>1</v>
      </c>
      <c r="D23" s="10">
        <v>2</v>
      </c>
      <c r="E23" s="10" t="s">
        <v>9</v>
      </c>
      <c r="F23" s="10">
        <v>4</v>
      </c>
      <c r="G23" s="10">
        <v>5</v>
      </c>
      <c r="H23" s="10" t="s">
        <v>10</v>
      </c>
    </row>
    <row r="24" spans="1:8">
      <c r="A24" s="28"/>
      <c r="B24" s="29"/>
      <c r="C24" s="33"/>
      <c r="D24" s="33"/>
      <c r="E24" s="33"/>
      <c r="F24" s="33"/>
      <c r="G24" s="33"/>
      <c r="H24" s="33"/>
    </row>
    <row r="25" spans="1:8">
      <c r="A25" s="4" t="s">
        <v>100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>
      <c r="A26" s="4" t="s">
        <v>101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>
      <c r="A27" s="4" t="s">
        <v>102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>
      <c r="A28" s="4" t="s">
        <v>103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>
      <c r="A29" s="4"/>
      <c r="B29" s="2"/>
      <c r="C29" s="35"/>
      <c r="D29" s="35"/>
      <c r="E29" s="35"/>
      <c r="F29" s="35"/>
      <c r="G29" s="35"/>
      <c r="H29" s="35"/>
    </row>
    <row r="30" spans="1:8">
      <c r="A30" s="26"/>
      <c r="B30" s="47" t="s">
        <v>83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>
      <c r="A33" s="53" t="s">
        <v>104</v>
      </c>
      <c r="B33" s="54"/>
      <c r="C33" s="54"/>
      <c r="D33" s="54"/>
      <c r="E33" s="54"/>
      <c r="F33" s="54"/>
      <c r="G33" s="54"/>
      <c r="H33" s="55"/>
    </row>
    <row r="34" spans="1:8">
      <c r="A34" s="58" t="s">
        <v>1</v>
      </c>
      <c r="B34" s="59"/>
      <c r="C34" s="53" t="s">
        <v>2</v>
      </c>
      <c r="D34" s="54"/>
      <c r="E34" s="54"/>
      <c r="F34" s="54"/>
      <c r="G34" s="55"/>
      <c r="H34" s="56" t="s">
        <v>3</v>
      </c>
    </row>
    <row r="35" spans="1:8" ht="22.5">
      <c r="A35" s="60"/>
      <c r="B35" s="61"/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  <c r="H35" s="57"/>
    </row>
    <row r="36" spans="1:8">
      <c r="A36" s="62"/>
      <c r="B36" s="63"/>
      <c r="C36" s="10">
        <v>1</v>
      </c>
      <c r="D36" s="10">
        <v>2</v>
      </c>
      <c r="E36" s="10" t="s">
        <v>9</v>
      </c>
      <c r="F36" s="10">
        <v>4</v>
      </c>
      <c r="G36" s="10">
        <v>5</v>
      </c>
      <c r="H36" s="10" t="s">
        <v>10</v>
      </c>
    </row>
    <row r="37" spans="1:8">
      <c r="A37" s="28"/>
      <c r="B37" s="29"/>
      <c r="C37" s="33"/>
      <c r="D37" s="33"/>
      <c r="E37" s="33"/>
      <c r="F37" s="33"/>
      <c r="G37" s="33"/>
      <c r="H37" s="33"/>
    </row>
    <row r="38" spans="1:8" ht="22.5">
      <c r="A38" s="4"/>
      <c r="B38" s="31" t="s">
        <v>105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>
      <c r="A39" s="4"/>
      <c r="B39" s="31"/>
      <c r="C39" s="34"/>
      <c r="D39" s="34"/>
      <c r="E39" s="34"/>
      <c r="F39" s="34"/>
      <c r="G39" s="34"/>
      <c r="H39" s="34"/>
    </row>
    <row r="40" spans="1:8">
      <c r="A40" s="4"/>
      <c r="B40" s="31" t="s">
        <v>106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>
      <c r="A41" s="4"/>
      <c r="B41" s="31"/>
      <c r="C41" s="34"/>
      <c r="D41" s="34"/>
      <c r="E41" s="34"/>
      <c r="F41" s="34"/>
      <c r="G41" s="34"/>
      <c r="H41" s="34"/>
    </row>
    <row r="42" spans="1:8" ht="22.5">
      <c r="A42" s="4"/>
      <c r="B42" s="31" t="s">
        <v>107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>
      <c r="A43" s="4"/>
      <c r="B43" s="31"/>
      <c r="C43" s="34"/>
      <c r="D43" s="34"/>
      <c r="E43" s="34"/>
      <c r="F43" s="34"/>
      <c r="G43" s="34"/>
      <c r="H43" s="34"/>
    </row>
    <row r="44" spans="1:8" ht="22.5">
      <c r="A44" s="4"/>
      <c r="B44" s="31" t="s">
        <v>108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>
      <c r="A45" s="4"/>
      <c r="B45" s="31"/>
      <c r="C45" s="34"/>
      <c r="D45" s="34"/>
      <c r="E45" s="34"/>
      <c r="F45" s="34"/>
      <c r="G45" s="34"/>
      <c r="H45" s="34"/>
    </row>
    <row r="46" spans="1:8" ht="22.5">
      <c r="A46" s="4"/>
      <c r="B46" s="31" t="s">
        <v>109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>
      <c r="A47" s="4"/>
      <c r="B47" s="31"/>
      <c r="C47" s="34"/>
      <c r="D47" s="34"/>
      <c r="E47" s="34"/>
      <c r="F47" s="34"/>
      <c r="G47" s="34"/>
      <c r="H47" s="34"/>
    </row>
    <row r="48" spans="1:8" ht="22.5">
      <c r="A48" s="4"/>
      <c r="B48" s="31" t="s">
        <v>110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>
      <c r="A49" s="4"/>
      <c r="B49" s="31"/>
      <c r="C49" s="34"/>
      <c r="D49" s="34"/>
      <c r="E49" s="34"/>
      <c r="F49" s="34"/>
      <c r="G49" s="34"/>
      <c r="H49" s="34"/>
    </row>
    <row r="50" spans="1:8">
      <c r="A50" s="4"/>
      <c r="B50" s="31" t="s">
        <v>111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>
      <c r="A51" s="30"/>
      <c r="B51" s="32"/>
      <c r="C51" s="35"/>
      <c r="D51" s="35"/>
      <c r="E51" s="35"/>
      <c r="F51" s="35"/>
      <c r="G51" s="35"/>
      <c r="H51" s="35"/>
    </row>
    <row r="52" spans="1:8">
      <c r="A52" s="26"/>
      <c r="B52" s="47" t="s">
        <v>83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ht="33.75">
      <c r="B54" s="52" t="s">
        <v>84</v>
      </c>
    </row>
    <row r="55" spans="1:8">
      <c r="B55" s="52"/>
    </row>
    <row r="56" spans="1:8">
      <c r="B56" s="52" t="s">
        <v>85</v>
      </c>
    </row>
    <row r="57" spans="1:8">
      <c r="B57" s="52"/>
    </row>
    <row r="58" spans="1:8">
      <c r="B58" s="52" t="s">
        <v>86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showGridLines="0" workbookViewId="0">
      <selection activeCell="F55" sqref="F55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3" t="s">
        <v>112</v>
      </c>
      <c r="B1" s="54"/>
      <c r="C1" s="54"/>
      <c r="D1" s="54"/>
      <c r="E1" s="54"/>
      <c r="F1" s="54"/>
      <c r="G1" s="54"/>
      <c r="H1" s="55"/>
    </row>
    <row r="2" spans="1:8">
      <c r="A2" s="58" t="s">
        <v>1</v>
      </c>
      <c r="B2" s="59"/>
      <c r="C2" s="53" t="s">
        <v>2</v>
      </c>
      <c r="D2" s="54"/>
      <c r="E2" s="54"/>
      <c r="F2" s="54"/>
      <c r="G2" s="55"/>
      <c r="H2" s="56" t="s">
        <v>3</v>
      </c>
    </row>
    <row r="3" spans="1:8" ht="24.95" customHeight="1">
      <c r="A3" s="60"/>
      <c r="B3" s="61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57"/>
    </row>
    <row r="4" spans="1:8">
      <c r="A4" s="62"/>
      <c r="B4" s="63"/>
      <c r="C4" s="10">
        <v>1</v>
      </c>
      <c r="D4" s="10">
        <v>2</v>
      </c>
      <c r="E4" s="10" t="s">
        <v>9</v>
      </c>
      <c r="F4" s="10">
        <v>4</v>
      </c>
      <c r="G4" s="10">
        <v>5</v>
      </c>
      <c r="H4" s="10" t="s">
        <v>10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113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>
      <c r="A7" s="38"/>
      <c r="B7" s="42" t="s">
        <v>114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>
      <c r="A8" s="38"/>
      <c r="B8" s="42" t="s">
        <v>115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>
      <c r="A9" s="38"/>
      <c r="B9" s="42" t="s">
        <v>116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>
      <c r="A10" s="38"/>
      <c r="B10" s="42" t="s">
        <v>117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118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>
      <c r="A12" s="38"/>
      <c r="B12" s="42" t="s">
        <v>119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120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>
      <c r="A14" s="38"/>
      <c r="B14" s="42" t="s">
        <v>38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121</v>
      </c>
      <c r="B16" s="43"/>
      <c r="C16" s="15">
        <f t="shared" ref="C16:H16" si="3">SUM(C17:C23)</f>
        <v>1397982.88</v>
      </c>
      <c r="D16" s="15">
        <f t="shared" si="3"/>
        <v>772846.67</v>
      </c>
      <c r="E16" s="15">
        <f t="shared" si="3"/>
        <v>2170829.5499999998</v>
      </c>
      <c r="F16" s="15">
        <f t="shared" si="3"/>
        <v>178635.92</v>
      </c>
      <c r="G16" s="15">
        <f t="shared" si="3"/>
        <v>178220.92</v>
      </c>
      <c r="H16" s="15">
        <f t="shared" si="3"/>
        <v>1992193.63</v>
      </c>
    </row>
    <row r="17" spans="1:8">
      <c r="A17" s="38"/>
      <c r="B17" s="42" t="s">
        <v>122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>
      <c r="A18" s="38"/>
      <c r="B18" s="42" t="s">
        <v>123</v>
      </c>
      <c r="C18" s="15">
        <v>1397982.88</v>
      </c>
      <c r="D18" s="15">
        <v>772846.67</v>
      </c>
      <c r="E18" s="15">
        <f t="shared" ref="E18:E23" si="5">C18+D18</f>
        <v>2170829.5499999998</v>
      </c>
      <c r="F18" s="15">
        <v>178635.92</v>
      </c>
      <c r="G18" s="15">
        <v>178220.92</v>
      </c>
      <c r="H18" s="15">
        <f t="shared" si="4"/>
        <v>1992193.63</v>
      </c>
    </row>
    <row r="19" spans="1:8">
      <c r="A19" s="38"/>
      <c r="B19" s="42" t="s">
        <v>124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125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>
      <c r="A21" s="38"/>
      <c r="B21" s="42" t="s">
        <v>126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>
      <c r="A22" s="38"/>
      <c r="B22" s="42" t="s">
        <v>127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>
      <c r="A23" s="38"/>
      <c r="B23" s="42" t="s">
        <v>128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129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>
      <c r="A26" s="38"/>
      <c r="B26" s="42" t="s">
        <v>130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131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132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133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134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135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136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137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>
      <c r="A34" s="38"/>
      <c r="B34" s="42" t="s">
        <v>138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139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140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141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142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143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83</v>
      </c>
      <c r="C42" s="23">
        <f t="shared" ref="C42:H42" si="12">SUM(C36+C25+C16+C6)</f>
        <v>1397982.88</v>
      </c>
      <c r="D42" s="23">
        <f t="shared" si="12"/>
        <v>772846.67</v>
      </c>
      <c r="E42" s="23">
        <f t="shared" si="12"/>
        <v>2170829.5499999998</v>
      </c>
      <c r="F42" s="23">
        <f t="shared" si="12"/>
        <v>178635.92</v>
      </c>
      <c r="G42" s="23">
        <f t="shared" si="12"/>
        <v>178220.92</v>
      </c>
      <c r="H42" s="23">
        <f t="shared" si="12"/>
        <v>1992193.63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 ht="22.5">
      <c r="A44" s="37"/>
      <c r="B44" s="52" t="s">
        <v>84</v>
      </c>
      <c r="C44" s="37"/>
      <c r="D44" s="37"/>
      <c r="E44" s="37"/>
      <c r="F44" s="37"/>
      <c r="G44" s="37"/>
      <c r="H44" s="37"/>
    </row>
    <row r="45" spans="1:8">
      <c r="A45" s="37"/>
      <c r="B45" s="52"/>
      <c r="C45" s="37"/>
      <c r="D45" s="37"/>
      <c r="E45" s="37"/>
      <c r="F45" s="37"/>
      <c r="G45" s="37"/>
      <c r="H45" s="37"/>
    </row>
    <row r="46" spans="1:8">
      <c r="B46" s="52" t="s">
        <v>85</v>
      </c>
    </row>
    <row r="47" spans="1:8">
      <c r="B47" s="52"/>
    </row>
    <row r="48" spans="1:8">
      <c r="B48" s="52" t="s">
        <v>86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/>
</file>

<file path=customXml/itemProps2.xml><?xml version="1.0" encoding="utf-8"?>
<ds:datastoreItem xmlns:ds="http://schemas.openxmlformats.org/officeDocument/2006/customXml" ds:itemID="{D6CB9791-5AC5-4EBD-B818-7938A6165A5F}"/>
</file>

<file path=customXml/itemProps3.xml><?xml version="1.0" encoding="utf-8"?>
<ds:datastoreItem xmlns:ds="http://schemas.openxmlformats.org/officeDocument/2006/customXml" ds:itemID="{AB58BE85-A061-4F9D-87E0-322471619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Vivienda IMUVIM</cp:lastModifiedBy>
  <cp:revision/>
  <dcterms:created xsi:type="dcterms:W3CDTF">2014-02-10T03:37:14Z</dcterms:created>
  <dcterms:modified xsi:type="dcterms:W3CDTF">2020-07-21T13:08:27Z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