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G24" i="1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E15"/>
  <c r="D15"/>
  <c r="C15"/>
  <c r="F13"/>
  <c r="G13" s="1"/>
  <c r="G12"/>
  <c r="F12"/>
  <c r="G11"/>
  <c r="F11"/>
  <c r="G10"/>
  <c r="F10"/>
  <c r="G9"/>
  <c r="F9"/>
  <c r="G8"/>
  <c r="F8"/>
  <c r="F7"/>
  <c r="G7" s="1"/>
  <c r="G6" s="1"/>
  <c r="G4" s="1"/>
  <c r="F6"/>
  <c r="E6"/>
  <c r="D6"/>
  <c r="C6"/>
  <c r="F4"/>
  <c r="E4"/>
  <c r="D4"/>
  <c r="C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<sst xmlns="http://schemas.openxmlformats.org/spreadsheetml/2006/main" count="27" uniqueCount="27">
  <si>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</si>
  <si>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</si>
  <si>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</si>
  <si>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</si>
  <si>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</si>
  <si>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</si>
  <si>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</si>
  <si>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</si>
  <si>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</si>
  <si>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</si>
  <si>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</si>
  <si>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</si>
  <si>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</si>
  <si>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</si>
  <si>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</si>
  <si>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</si>
  <si>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</si>
  <si>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</si>
  <si>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</si>
  <si>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</si>
  <si>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</si>
  <si>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</si>
  <si>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</si>
  <si>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</si>
  <si>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</si>
  <si>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</si>
  <si>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MOROLEON GUANAJUATO.
ESTADO ANALÍTICO DEL ACTIVO
DEL 1 DE ENERO AL 30 DE JUNIO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</si>
</sst>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506725555.45000005</v>
      </c>
      <c r="D4" s="13">
        <f>SUM(D6+D15)</f>
        <v>500119979.61000001</v>
      </c>
      <c r="E4" s="13">
        <f>SUM(E6+E15)</f>
        <v>460821567.07999998</v>
      </c>
      <c r="F4" s="13">
        <f>SUM(F6+F15)</f>
        <v>546023967.98000002</v>
      </c>
      <c r="G4" s="13">
        <f>SUM(G6+G15)</f>
        <v>39298412.529999986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153424185.86000001</v>
      </c>
      <c r="D6" s="13">
        <f>SUM(D7:D13)</f>
        <v>441926526.24000001</v>
      </c>
      <c r="E6" s="13">
        <f>SUM(E7:E13)</f>
        <v>451765805.28999996</v>
      </c>
      <c r="F6" s="13">
        <f>SUM(F7:F13)</f>
        <v>143584906.80999997</v>
      </c>
      <c r="G6" s="18">
        <f>SUM(G7:G13)</f>
        <v>-9839279.0500000231</v>
      </c>
    </row>
    <row r="7" spans="1:7">
      <c r="A7" s="3">
        <v>1110</v>
      </c>
      <c r="B7" s="7" t="s">
        <v>9</v>
      </c>
      <c r="C7" s="18">
        <v>104886620.01000001</v>
      </c>
      <c r="D7" s="18">
        <v>276875717.33999997</v>
      </c>
      <c r="E7" s="18">
        <v>267587113.13999999</v>
      </c>
      <c r="F7" s="18">
        <f>C7+D7-E7</f>
        <v>114175224.20999998</v>
      </c>
      <c r="G7" s="18">
        <f t="shared" ref="G7:G13" si="0">F7-C7</f>
        <v>9288604.1999999732</v>
      </c>
    </row>
    <row r="8" spans="1:7">
      <c r="A8" s="3">
        <v>1120</v>
      </c>
      <c r="B8" s="7" t="s">
        <v>10</v>
      </c>
      <c r="C8" s="18">
        <v>23136905.030000001</v>
      </c>
      <c r="D8" s="18">
        <v>160882865.90000001</v>
      </c>
      <c r="E8" s="18">
        <v>159794681.56</v>
      </c>
      <c r="F8" s="18">
        <f t="shared" ref="F8:F13" si="1">C8+D8-E8</f>
        <v>24225089.370000005</v>
      </c>
      <c r="G8" s="18">
        <f t="shared" si="0"/>
        <v>1088184.3400000036</v>
      </c>
    </row>
    <row r="9" spans="1:7">
      <c r="A9" s="3">
        <v>1130</v>
      </c>
      <c r="B9" s="7" t="s">
        <v>11</v>
      </c>
      <c r="C9" s="18">
        <v>25400660.82</v>
      </c>
      <c r="D9" s="18">
        <v>4167943</v>
      </c>
      <c r="E9" s="18">
        <v>24384010.59</v>
      </c>
      <c r="F9" s="18">
        <f t="shared" si="1"/>
        <v>5184593.2300000004</v>
      </c>
      <c r="G9" s="18">
        <f t="shared" si="0"/>
        <v>-20216067.59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353301369.59000003</v>
      </c>
      <c r="D15" s="13">
        <f>SUM(D16:D24)</f>
        <v>58193453.370000005</v>
      </c>
      <c r="E15" s="13">
        <f>SUM(E16:E24)</f>
        <v>9055761.7899999991</v>
      </c>
      <c r="F15" s="13">
        <f>SUM(F16:F24)</f>
        <v>402439061.17000002</v>
      </c>
      <c r="G15" s="13">
        <f>SUM(G16:G24)</f>
        <v>49137691.580000006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316240829.11000001</v>
      </c>
      <c r="D18" s="19">
        <v>58116513.350000001</v>
      </c>
      <c r="E18" s="19">
        <v>9055761.7899999991</v>
      </c>
      <c r="F18" s="19">
        <f t="shared" si="3"/>
        <v>365301580.67000002</v>
      </c>
      <c r="G18" s="19">
        <f t="shared" si="2"/>
        <v>49060751.560000002</v>
      </c>
    </row>
    <row r="19" spans="1:7">
      <c r="A19" s="3">
        <v>1240</v>
      </c>
      <c r="B19" s="7" t="s">
        <v>18</v>
      </c>
      <c r="C19" s="18">
        <v>56903665.219999999</v>
      </c>
      <c r="D19" s="18">
        <v>76940.02</v>
      </c>
      <c r="E19" s="18">
        <v>0</v>
      </c>
      <c r="F19" s="18">
        <f t="shared" si="3"/>
        <v>56980605.240000002</v>
      </c>
      <c r="G19" s="18">
        <f t="shared" si="2"/>
        <v>76940.020000003278</v>
      </c>
    </row>
    <row r="20" spans="1:7">
      <c r="A20" s="3">
        <v>1250</v>
      </c>
      <c r="B20" s="7" t="s">
        <v>19</v>
      </c>
      <c r="C20" s="18">
        <v>1062021.46</v>
      </c>
      <c r="D20" s="18">
        <v>0</v>
      </c>
      <c r="E20" s="18">
        <v>0</v>
      </c>
      <c r="F20" s="18">
        <f t="shared" si="3"/>
        <v>1062021.46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-32899018.449999999</v>
      </c>
      <c r="D21" s="18">
        <v>0</v>
      </c>
      <c r="E21" s="18">
        <v>0</v>
      </c>
      <c r="F21" s="18">
        <f t="shared" si="3"/>
        <v>-32899018.449999999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11993872.25</v>
      </c>
      <c r="D22" s="18">
        <v>0</v>
      </c>
      <c r="E22" s="18">
        <v>0</v>
      </c>
      <c r="F22" s="18">
        <f t="shared" si="3"/>
        <v>11993872.25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7" spans="1:7">
      <c r="B27" s="23" t="s">
        <v>25</v>
      </c>
      <c r="C27" s="23"/>
      <c r="D27" s="23"/>
      <c r="E27" s="23"/>
      <c r="F27" s="23"/>
      <c r="G27" s="23"/>
    </row>
  </sheetData>
  <sheetProtection formatCells="0" formatColumns="0" formatRows="0" autoFilter="0"/>
  <mergeCells count="2">
    <mergeCell ref="A1:G1"/>
    <mergeCell ref="B27:G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2020-07-10T18:49:52Z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