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G24" s="1"/>
  <c r="G23"/>
  <c r="F23"/>
  <c r="G22"/>
  <c r="F22"/>
  <c r="G21"/>
  <c r="F21"/>
  <c r="G20"/>
  <c r="F20"/>
  <c r="F19"/>
  <c r="G19" s="1"/>
  <c r="F18"/>
  <c r="G18" s="1"/>
  <c r="F17"/>
  <c r="G17" s="1"/>
  <c r="F16"/>
  <c r="G16" s="1"/>
  <c r="G15" s="1"/>
  <c r="F13"/>
  <c r="G13" s="1"/>
  <c r="G12"/>
  <c r="F12"/>
  <c r="G11"/>
  <c r="F11"/>
  <c r="G10"/>
  <c r="F10"/>
  <c r="G9"/>
  <c r="F9"/>
  <c r="G8"/>
  <c r="F8"/>
  <c r="F7"/>
  <c r="G7" s="1"/>
  <c r="E15"/>
  <c r="D15"/>
  <c r="C15"/>
  <c r="F6"/>
  <c r="E6"/>
  <c r="D6"/>
  <c r="C6"/>
  <c r="C4" s="1"/>
  <c r="D4"/>
  <c r="G6" l="1"/>
  <c r="G4" s="1"/>
  <c r="E4"/>
  <c r="F15"/>
  <c r="F4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<sst xmlns="http://schemas.openxmlformats.org/spreadsheetml/2006/main" count="27" uniqueCount="27">
  <si>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</si>
  <si>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</si>
  <si>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</si>
  <si>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</si>
  <si>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</si>
  <si>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</si>
  <si>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</si>
  <si>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</si>
  <si>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</si>
  <si>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</si>
  <si>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</si>
  <si>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</si>
  <si>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</si>
  <si>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</si>
  <si>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</si>
  <si>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</si>
  <si>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</si>
  <si>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</si>
  <si>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</si>
  <si>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</si>
  <si>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</si>
  <si>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</si>
  <si>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</si>
  <si>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</si>
  <si>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</si>
  <si>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</si>
  <si>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MOROLEON GUANAJUATO.
ESTADO ANALÍTICO DEL ACTIVO
DEL 1 DE ENERO AL 31 DE DICIEMBRE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</si>
</sst>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Normal="100" workbookViewId="0">
      <selection activeCell="B9" sqref="B9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506725555.45000005</v>
      </c>
      <c r="D4" s="13">
        <f>SUM(D6+D15)</f>
        <v>1027921670.79</v>
      </c>
      <c r="E4" s="13">
        <f>SUM(E6+E15)</f>
        <v>1027227785.65</v>
      </c>
      <c r="F4" s="13">
        <f>SUM(F6+F15)</f>
        <v>507419440.58999991</v>
      </c>
      <c r="G4" s="13">
        <f>SUM(G6+G15)</f>
        <v>693885.13999999315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153424185.86000001</v>
      </c>
      <c r="D6" s="13">
        <f>SUM(D7:D13)</f>
        <v>882224573.41999996</v>
      </c>
      <c r="E6" s="13">
        <f>SUM(E7:E13)</f>
        <v>929500140.75999999</v>
      </c>
      <c r="F6" s="13">
        <f>SUM(F7:F13)</f>
        <v>106148618.52</v>
      </c>
      <c r="G6" s="18">
        <f>SUM(G7:G13)</f>
        <v>-47275567.340000011</v>
      </c>
    </row>
    <row r="7" spans="1:7">
      <c r="A7" s="3">
        <v>1110</v>
      </c>
      <c r="B7" s="7" t="s">
        <v>9</v>
      </c>
      <c r="C7" s="18">
        <v>104886620.01000001</v>
      </c>
      <c r="D7" s="18">
        <v>549271612.38999999</v>
      </c>
      <c r="E7" s="18">
        <v>583077812.26999998</v>
      </c>
      <c r="F7" s="18">
        <f>C7+D7-E7</f>
        <v>71080420.129999995</v>
      </c>
      <c r="G7" s="18">
        <f t="shared" ref="G7:G13" si="0">F7-C7</f>
        <v>-33806199.88000001</v>
      </c>
    </row>
    <row r="8" spans="1:7">
      <c r="A8" s="3">
        <v>1120</v>
      </c>
      <c r="B8" s="7" t="s">
        <v>10</v>
      </c>
      <c r="C8" s="18">
        <v>23136905.030000001</v>
      </c>
      <c r="D8" s="18">
        <v>299463492.73000002</v>
      </c>
      <c r="E8" s="18">
        <v>298690087.44</v>
      </c>
      <c r="F8" s="18">
        <f t="shared" ref="F8:F13" si="1">C8+D8-E8</f>
        <v>23910310.319999993</v>
      </c>
      <c r="G8" s="18">
        <f t="shared" si="0"/>
        <v>773405.28999999166</v>
      </c>
    </row>
    <row r="9" spans="1:7">
      <c r="A9" s="3">
        <v>1130</v>
      </c>
      <c r="B9" s="7" t="s">
        <v>11</v>
      </c>
      <c r="C9" s="18">
        <v>25400660.82</v>
      </c>
      <c r="D9" s="18">
        <v>33482868.300000001</v>
      </c>
      <c r="E9" s="18">
        <v>47725641.049999997</v>
      </c>
      <c r="F9" s="18">
        <f t="shared" si="1"/>
        <v>11157888.070000008</v>
      </c>
      <c r="G9" s="18">
        <f t="shared" si="0"/>
        <v>-14242772.749999993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6600</v>
      </c>
      <c r="E11" s="18">
        <v>6600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353301369.59000003</v>
      </c>
      <c r="D15" s="13">
        <f>SUM(D16:D24)</f>
        <v>145697097.37</v>
      </c>
      <c r="E15" s="13">
        <f>SUM(E16:E24)</f>
        <v>97727644.890000001</v>
      </c>
      <c r="F15" s="13">
        <f>SUM(F16:F24)</f>
        <v>401270822.06999993</v>
      </c>
      <c r="G15" s="13">
        <f>SUM(G16:G24)</f>
        <v>47969452.480000004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316240829.11000001</v>
      </c>
      <c r="D18" s="19">
        <v>141384166.55000001</v>
      </c>
      <c r="E18" s="19">
        <v>91628119.739999995</v>
      </c>
      <c r="F18" s="19">
        <f t="shared" si="3"/>
        <v>365996875.92000002</v>
      </c>
      <c r="G18" s="19">
        <f t="shared" si="2"/>
        <v>49756046.810000002</v>
      </c>
    </row>
    <row r="19" spans="1:7">
      <c r="A19" s="3">
        <v>1240</v>
      </c>
      <c r="B19" s="7" t="s">
        <v>18</v>
      </c>
      <c r="C19" s="18">
        <v>56903665.219999999</v>
      </c>
      <c r="D19" s="18">
        <v>3335458.1</v>
      </c>
      <c r="E19" s="18">
        <v>794635.17</v>
      </c>
      <c r="F19" s="18">
        <f t="shared" si="3"/>
        <v>59444488.149999999</v>
      </c>
      <c r="G19" s="18">
        <f t="shared" si="2"/>
        <v>2540822.9299999997</v>
      </c>
    </row>
    <row r="20" spans="1:7">
      <c r="A20" s="3">
        <v>1250</v>
      </c>
      <c r="B20" s="7" t="s">
        <v>19</v>
      </c>
      <c r="C20" s="18">
        <v>1062021.46</v>
      </c>
      <c r="D20" s="18">
        <v>4200</v>
      </c>
      <c r="E20" s="18">
        <v>0</v>
      </c>
      <c r="F20" s="18">
        <f t="shared" si="3"/>
        <v>1066221.46</v>
      </c>
      <c r="G20" s="18">
        <f t="shared" si="2"/>
        <v>4200</v>
      </c>
    </row>
    <row r="21" spans="1:7">
      <c r="A21" s="3">
        <v>1260</v>
      </c>
      <c r="B21" s="7" t="s">
        <v>20</v>
      </c>
      <c r="C21" s="18">
        <v>-32899018.449999999</v>
      </c>
      <c r="D21" s="18">
        <v>0</v>
      </c>
      <c r="E21" s="18">
        <v>5063915.4000000004</v>
      </c>
      <c r="F21" s="18">
        <f t="shared" si="3"/>
        <v>-37962933.850000001</v>
      </c>
      <c r="G21" s="18">
        <f t="shared" si="2"/>
        <v>-5063915.4000000022</v>
      </c>
    </row>
    <row r="22" spans="1:7">
      <c r="A22" s="3">
        <v>1270</v>
      </c>
      <c r="B22" s="7" t="s">
        <v>21</v>
      </c>
      <c r="C22" s="18">
        <v>11993872.25</v>
      </c>
      <c r="D22" s="18">
        <v>973272.72</v>
      </c>
      <c r="E22" s="18">
        <v>240974.58</v>
      </c>
      <c r="F22" s="18">
        <f t="shared" si="3"/>
        <v>12726170.390000001</v>
      </c>
      <c r="G22" s="18">
        <f t="shared" si="2"/>
        <v>732298.1400000006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7" spans="1:7">
      <c r="B27" s="23" t="s">
        <v>25</v>
      </c>
      <c r="C27" s="23"/>
      <c r="D27" s="23"/>
      <c r="E27" s="23"/>
      <c r="F27" s="23"/>
      <c r="G27" s="23"/>
    </row>
  </sheetData>
  <sheetProtection formatCells="0" formatColumns="0" formatRows="0" autoFilter="0"/>
  <mergeCells count="2">
    <mergeCell ref="A1:G1"/>
    <mergeCell ref="B27:G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2021-01-25T14:52:34Z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