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19440" windowHeight="11160"/>
  </bookViews>
  <sheets>
    <sheet name="EAI" sheetId="4" r:id="rId1"/>
  </sheets>
  <definedNames>
    <definedName name="_xlnm._FilterDatabase" localSheetId="0" hidden="1">EAI!#REF!</definedName>
  </definedNames>
  <calcPr calcId="125725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8" i="4"/>
  <c r="E38"/>
  <c r="H37"/>
  <c r="H39" s="1"/>
  <c r="G37"/>
  <c r="G39" s="1"/>
  <c r="F37"/>
  <c r="F39" s="1"/>
  <c r="E37"/>
  <c r="E39" s="1"/>
  <c r="D37"/>
  <c r="D39" s="1"/>
  <c r="C37"/>
  <c r="C39" s="1"/>
  <c r="H35"/>
  <c r="E35"/>
  <c r="H34"/>
  <c r="E34"/>
  <c r="H33"/>
  <c r="E33"/>
  <c r="H32"/>
  <c r="E32"/>
  <c r="H31"/>
  <c r="G31"/>
  <c r="F31"/>
  <c r="E31"/>
  <c r="D31"/>
  <c r="C31"/>
  <c r="H29"/>
  <c r="E29"/>
  <c r="H28"/>
  <c r="E28"/>
  <c r="H27"/>
  <c r="E27"/>
  <c r="H26"/>
  <c r="E26"/>
  <c r="H25"/>
  <c r="E25"/>
  <c r="H24"/>
  <c r="E24"/>
  <c r="H23"/>
  <c r="E23"/>
  <c r="H22"/>
  <c r="E22"/>
  <c r="H21"/>
  <c r="G21"/>
  <c r="F21"/>
  <c r="E21"/>
  <c r="D21"/>
  <c r="C21"/>
  <c r="G16"/>
  <c r="F16"/>
  <c r="D16"/>
  <c r="C16"/>
  <c r="H14"/>
  <c r="E14"/>
  <c r="H13"/>
  <c r="E13"/>
  <c r="H12"/>
  <c r="E12"/>
  <c r="H11"/>
  <c r="E11"/>
  <c r="H10"/>
  <c r="E10"/>
  <c r="H9"/>
  <c r="E9"/>
  <c r="H8"/>
  <c r="E8"/>
  <c r="H7"/>
  <c r="E7"/>
  <c r="H6"/>
  <c r="E6"/>
  <c r="H5"/>
  <c r="H16" s="1"/>
  <c r="E5"/>
  <c r="E16" s="1"/>
</calcChain>
</file>

<file path=xl/sharedStrings.xml><?xml version="1.0" encoding="utf-8"?>
<sst xmlns="http://schemas.openxmlformats.org/spreadsheetml/2006/main" count="62" uniqueCount="39">
  <si>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</si>
  <si>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</si>
  <si>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</si>
  <si>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</si>
  <si>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</si>
  <si>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</si>
  <si>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</si>
  <si>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</si>
  <si>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</si>
  <si>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</si>
  <si>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</si>
  <si>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</si>
  <si>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</si>
  <si>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</si>
  <si>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</si>
  <si>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</si>
  <si>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</si>
  <si>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</si>
  <si>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</si>
  <si>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</si>
  <si>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</si>
  <si>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</si>
  <si>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</si>
  <si>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</si>
  <si>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</si>
  <si>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</si>
  <si>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</si>
  <si>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</si>
  <si>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</si>
  <si>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</si>
  <si>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</si>
  <si>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</si>
  <si>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</si>
  <si>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</si>
  <si>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</si>
  <si>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</si>
  <si>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</si>
  <si>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</si>
  <si>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MUNICIPIO MOROLEON GTO.
ESTADO ANALÍTICO DE INGRESOS
DEL 1 DE ENERO AL 30 DE SEPTIEMBRE DEL 2020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</si>
</sst>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showGridLines="0" tabSelected="1" topLeftCell="A7" zoomScaleNormal="100" workbookViewId="0">
      <selection activeCell="A2" sqref="A2:B4"/>
    </sheetView>
  </sheetViews>
  <sheetFormatPr baseColWidth="10" defaultRowHeight="11.25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>
      <c r="A1" s="45" t="s">
        <v>38</v>
      </c>
      <c r="B1" s="46"/>
      <c r="C1" s="46"/>
      <c r="D1" s="46"/>
      <c r="E1" s="46"/>
      <c r="F1" s="46"/>
      <c r="G1" s="46"/>
      <c r="H1" s="47"/>
    </row>
    <row r="2" spans="1:8" s="3" customFormat="1">
      <c r="A2" s="48" t="s">
        <v>15</v>
      </c>
      <c r="B2" s="49"/>
      <c r="C2" s="46" t="s">
        <v>23</v>
      </c>
      <c r="D2" s="46"/>
      <c r="E2" s="46"/>
      <c r="F2" s="46"/>
      <c r="G2" s="46"/>
      <c r="H2" s="54" t="s">
        <v>20</v>
      </c>
    </row>
    <row r="3" spans="1:8" s="1" customFormat="1" ht="24.95" customHeight="1">
      <c r="A3" s="50"/>
      <c r="B3" s="51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55"/>
    </row>
    <row r="4" spans="1:8" s="1" customFormat="1">
      <c r="A4" s="52"/>
      <c r="B4" s="53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8">
      <c r="A5" s="33"/>
      <c r="B5" s="43" t="s">
        <v>0</v>
      </c>
      <c r="C5" s="21">
        <v>27267614.489999998</v>
      </c>
      <c r="D5" s="21">
        <v>3088998.22</v>
      </c>
      <c r="E5" s="21">
        <f>C5+D5</f>
        <v>30356612.709999997</v>
      </c>
      <c r="F5" s="21">
        <v>27887519.239999998</v>
      </c>
      <c r="G5" s="21">
        <v>27887519.239999998</v>
      </c>
      <c r="H5" s="21">
        <f>G5-C5</f>
        <v>619904.75</v>
      </c>
    </row>
    <row r="6" spans="1:8">
      <c r="A6" s="34"/>
      <c r="B6" s="44" t="s">
        <v>1</v>
      </c>
      <c r="C6" s="22">
        <v>0</v>
      </c>
      <c r="D6" s="22">
        <v>0</v>
      </c>
      <c r="E6" s="22">
        <f t="shared" ref="E6:E14" si="0">C6+D6</f>
        <v>0</v>
      </c>
      <c r="F6" s="22">
        <v>0</v>
      </c>
      <c r="G6" s="22">
        <v>0</v>
      </c>
      <c r="H6" s="22">
        <f t="shared" ref="H6:H14" si="1">G6-C6</f>
        <v>0</v>
      </c>
    </row>
    <row r="7" spans="1:8">
      <c r="A7" s="33"/>
      <c r="B7" s="43" t="s">
        <v>2</v>
      </c>
      <c r="C7" s="22">
        <v>1650000</v>
      </c>
      <c r="D7" s="22">
        <v>2231894.39</v>
      </c>
      <c r="E7" s="22">
        <f t="shared" si="0"/>
        <v>3881894.39</v>
      </c>
      <c r="F7" s="22">
        <v>2395406.52</v>
      </c>
      <c r="G7" s="22">
        <v>2395406.52</v>
      </c>
      <c r="H7" s="22">
        <f t="shared" si="1"/>
        <v>745406.52</v>
      </c>
    </row>
    <row r="8" spans="1:8">
      <c r="A8" s="33"/>
      <c r="B8" s="43" t="s">
        <v>3</v>
      </c>
      <c r="C8" s="22">
        <v>14378415.220000001</v>
      </c>
      <c r="D8" s="22">
        <v>32948.82</v>
      </c>
      <c r="E8" s="22">
        <f t="shared" si="0"/>
        <v>14411364.040000001</v>
      </c>
      <c r="F8" s="22">
        <v>10095876.34</v>
      </c>
      <c r="G8" s="22">
        <v>10045992.300000001</v>
      </c>
      <c r="H8" s="22">
        <f t="shared" si="1"/>
        <v>-4332422.92</v>
      </c>
    </row>
    <row r="9" spans="1:8">
      <c r="A9" s="33"/>
      <c r="B9" s="43" t="s">
        <v>4</v>
      </c>
      <c r="C9" s="22">
        <v>11143443.52</v>
      </c>
      <c r="D9" s="22">
        <v>0</v>
      </c>
      <c r="E9" s="22">
        <f t="shared" si="0"/>
        <v>11143443.52</v>
      </c>
      <c r="F9" s="22">
        <v>8009509.0999999996</v>
      </c>
      <c r="G9" s="22">
        <v>8009509.0999999996</v>
      </c>
      <c r="H9" s="22">
        <f t="shared" si="1"/>
        <v>-3133934.42</v>
      </c>
    </row>
    <row r="10" spans="1:8">
      <c r="A10" s="34"/>
      <c r="B10" s="44" t="s">
        <v>5</v>
      </c>
      <c r="C10" s="22">
        <v>2188353.66</v>
      </c>
      <c r="D10" s="22">
        <v>0</v>
      </c>
      <c r="E10" s="22">
        <f t="shared" si="0"/>
        <v>2188353.66</v>
      </c>
      <c r="F10" s="22">
        <v>1104970.04</v>
      </c>
      <c r="G10" s="22">
        <v>981914.27</v>
      </c>
      <c r="H10" s="22">
        <f t="shared" si="1"/>
        <v>-1206439.3900000001</v>
      </c>
    </row>
    <row r="11" spans="1:8">
      <c r="A11" s="40"/>
      <c r="B11" s="43" t="s">
        <v>25</v>
      </c>
      <c r="C11" s="22">
        <v>0</v>
      </c>
      <c r="D11" s="22">
        <v>0</v>
      </c>
      <c r="E11" s="22">
        <f t="shared" si="0"/>
        <v>0</v>
      </c>
      <c r="F11" s="22">
        <v>0</v>
      </c>
      <c r="G11" s="22">
        <v>0</v>
      </c>
      <c r="H11" s="22">
        <f t="shared" si="1"/>
        <v>0</v>
      </c>
    </row>
    <row r="12" spans="1:8" ht="22.5">
      <c r="A12" s="40"/>
      <c r="B12" s="43" t="s">
        <v>26</v>
      </c>
      <c r="C12" s="22">
        <v>188826146.71000001</v>
      </c>
      <c r="D12" s="22">
        <v>107274616.88</v>
      </c>
      <c r="E12" s="22">
        <f t="shared" si="0"/>
        <v>296100763.59000003</v>
      </c>
      <c r="F12" s="22">
        <v>164580004.93000001</v>
      </c>
      <c r="G12" s="22">
        <v>164580004.93000001</v>
      </c>
      <c r="H12" s="22">
        <f t="shared" si="1"/>
        <v>-24246141.780000001</v>
      </c>
    </row>
    <row r="13" spans="1:8" ht="22.5">
      <c r="A13" s="40"/>
      <c r="B13" s="43" t="s">
        <v>27</v>
      </c>
      <c r="C13" s="22">
        <v>0</v>
      </c>
      <c r="D13" s="22">
        <v>0</v>
      </c>
      <c r="E13" s="22">
        <f t="shared" si="0"/>
        <v>0</v>
      </c>
      <c r="F13" s="22">
        <v>0</v>
      </c>
      <c r="G13" s="22">
        <v>0</v>
      </c>
      <c r="H13" s="22">
        <f t="shared" si="1"/>
        <v>0</v>
      </c>
    </row>
    <row r="14" spans="1:8">
      <c r="A14" s="33"/>
      <c r="B14" s="43" t="s">
        <v>6</v>
      </c>
      <c r="C14" s="22">
        <v>0</v>
      </c>
      <c r="D14" s="22">
        <v>0</v>
      </c>
      <c r="E14" s="22">
        <f t="shared" si="0"/>
        <v>0</v>
      </c>
      <c r="F14" s="22">
        <v>0</v>
      </c>
      <c r="G14" s="22">
        <v>0</v>
      </c>
      <c r="H14" s="22">
        <f t="shared" si="1"/>
        <v>0</v>
      </c>
    </row>
    <row r="15" spans="1:8">
      <c r="A15" s="33"/>
      <c r="C15" s="13"/>
      <c r="D15" s="13"/>
      <c r="E15" s="13"/>
      <c r="F15" s="13"/>
      <c r="G15" s="13"/>
      <c r="H15" s="13"/>
    </row>
    <row r="16" spans="1:8">
      <c r="A16" s="9"/>
      <c r="B16" s="10" t="s">
        <v>14</v>
      </c>
      <c r="C16" s="23">
        <f>SUM(C5:C14)</f>
        <v>245453973.60000002</v>
      </c>
      <c r="D16" s="23">
        <f t="shared" ref="D16:H16" si="2">SUM(D5:D14)</f>
        <v>112628458.31</v>
      </c>
      <c r="E16" s="23">
        <f t="shared" si="2"/>
        <v>358082431.91000003</v>
      </c>
      <c r="F16" s="23">
        <f t="shared" si="2"/>
        <v>214073286.17000002</v>
      </c>
      <c r="G16" s="11">
        <f t="shared" si="2"/>
        <v>213900346.36000001</v>
      </c>
      <c r="H16" s="12">
        <f t="shared" si="2"/>
        <v>-31553627.240000002</v>
      </c>
    </row>
    <row r="17" spans="1:8">
      <c r="A17" s="35"/>
      <c r="B17" s="29"/>
      <c r="C17" s="30"/>
      <c r="D17" s="30"/>
      <c r="E17" s="36"/>
      <c r="F17" s="31" t="s">
        <v>22</v>
      </c>
      <c r="G17" s="37"/>
      <c r="H17" s="27"/>
    </row>
    <row r="18" spans="1:8">
      <c r="A18" s="56" t="s">
        <v>24</v>
      </c>
      <c r="B18" s="57"/>
      <c r="C18" s="46" t="s">
        <v>23</v>
      </c>
      <c r="D18" s="46"/>
      <c r="E18" s="46"/>
      <c r="F18" s="46"/>
      <c r="G18" s="46"/>
      <c r="H18" s="54" t="s">
        <v>20</v>
      </c>
    </row>
    <row r="19" spans="1:8" ht="22.5">
      <c r="A19" s="58"/>
      <c r="B19" s="59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55"/>
    </row>
    <row r="20" spans="1:8">
      <c r="A20" s="60"/>
      <c r="B20" s="61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8">
      <c r="A21" s="41" t="s">
        <v>28</v>
      </c>
      <c r="B21" s="15"/>
      <c r="C21" s="24">
        <f t="shared" ref="C21:H21" si="3">SUM(C22+C23+C24+C25+C26+C27+C28+C29)</f>
        <v>245453973.60000002</v>
      </c>
      <c r="D21" s="24">
        <f t="shared" si="3"/>
        <v>112628458.31</v>
      </c>
      <c r="E21" s="24">
        <f t="shared" si="3"/>
        <v>358082431.91000003</v>
      </c>
      <c r="F21" s="24">
        <f t="shared" si="3"/>
        <v>214073286.17000002</v>
      </c>
      <c r="G21" s="24">
        <f t="shared" si="3"/>
        <v>213900346.36000001</v>
      </c>
      <c r="H21" s="24">
        <f t="shared" si="3"/>
        <v>-31553627.240000002</v>
      </c>
    </row>
    <row r="22" spans="1:8">
      <c r="A22" s="16"/>
      <c r="B22" s="17" t="s">
        <v>0</v>
      </c>
      <c r="C22" s="25">
        <v>27267614.489999998</v>
      </c>
      <c r="D22" s="25">
        <v>3088998.22</v>
      </c>
      <c r="E22" s="25">
        <f t="shared" ref="E22:E29" si="4">C22+D22</f>
        <v>30356612.709999997</v>
      </c>
      <c r="F22" s="25">
        <v>27887519.239999998</v>
      </c>
      <c r="G22" s="25">
        <v>27887519.239999998</v>
      </c>
      <c r="H22" s="25">
        <f t="shared" ref="H22:H29" si="5">G22-C22</f>
        <v>619904.75</v>
      </c>
    </row>
    <row r="23" spans="1:8">
      <c r="A23" s="16"/>
      <c r="B23" s="17" t="s">
        <v>1</v>
      </c>
      <c r="C23" s="25">
        <v>0</v>
      </c>
      <c r="D23" s="25">
        <v>0</v>
      </c>
      <c r="E23" s="25">
        <f t="shared" si="4"/>
        <v>0</v>
      </c>
      <c r="F23" s="25">
        <v>0</v>
      </c>
      <c r="G23" s="25">
        <v>0</v>
      </c>
      <c r="H23" s="25">
        <f t="shared" si="5"/>
        <v>0</v>
      </c>
    </row>
    <row r="24" spans="1:8">
      <c r="A24" s="16"/>
      <c r="B24" s="17" t="s">
        <v>2</v>
      </c>
      <c r="C24" s="25">
        <v>1650000</v>
      </c>
      <c r="D24" s="25">
        <v>2231894.39</v>
      </c>
      <c r="E24" s="25">
        <f t="shared" si="4"/>
        <v>3881894.39</v>
      </c>
      <c r="F24" s="25">
        <v>2395406.52</v>
      </c>
      <c r="G24" s="25">
        <v>2395406.52</v>
      </c>
      <c r="H24" s="25">
        <f t="shared" si="5"/>
        <v>745406.52</v>
      </c>
    </row>
    <row r="25" spans="1:8">
      <c r="A25" s="16"/>
      <c r="B25" s="17" t="s">
        <v>3</v>
      </c>
      <c r="C25" s="25">
        <v>14378415.220000001</v>
      </c>
      <c r="D25" s="25">
        <v>32948.82</v>
      </c>
      <c r="E25" s="25">
        <f t="shared" si="4"/>
        <v>14411364.040000001</v>
      </c>
      <c r="F25" s="25">
        <v>10095876.34</v>
      </c>
      <c r="G25" s="25">
        <v>10045992.300000001</v>
      </c>
      <c r="H25" s="25">
        <f t="shared" si="5"/>
        <v>-4332422.92</v>
      </c>
    </row>
    <row r="26" spans="1:8">
      <c r="A26" s="16"/>
      <c r="B26" s="17" t="s">
        <v>29</v>
      </c>
      <c r="C26" s="25">
        <v>11143443.52</v>
      </c>
      <c r="D26" s="25">
        <v>0</v>
      </c>
      <c r="E26" s="25">
        <f t="shared" si="4"/>
        <v>11143443.52</v>
      </c>
      <c r="F26" s="25">
        <v>8009509.0999999996</v>
      </c>
      <c r="G26" s="25">
        <v>8009509.0999999996</v>
      </c>
      <c r="H26" s="25">
        <f t="shared" si="5"/>
        <v>-3133934.42</v>
      </c>
    </row>
    <row r="27" spans="1:8">
      <c r="A27" s="16"/>
      <c r="B27" s="17" t="s">
        <v>30</v>
      </c>
      <c r="C27" s="25">
        <v>2188353.66</v>
      </c>
      <c r="D27" s="25">
        <v>0</v>
      </c>
      <c r="E27" s="25">
        <f t="shared" si="4"/>
        <v>2188353.66</v>
      </c>
      <c r="F27" s="25">
        <v>1104970.04</v>
      </c>
      <c r="G27" s="25">
        <v>981914.27</v>
      </c>
      <c r="H27" s="25">
        <f t="shared" si="5"/>
        <v>-1206439.3900000001</v>
      </c>
    </row>
    <row r="28" spans="1:8" ht="22.5">
      <c r="A28" s="16"/>
      <c r="B28" s="17" t="s">
        <v>31</v>
      </c>
      <c r="C28" s="25">
        <v>188826146.71000001</v>
      </c>
      <c r="D28" s="25">
        <v>107274616.88</v>
      </c>
      <c r="E28" s="25">
        <f t="shared" si="4"/>
        <v>296100763.59000003</v>
      </c>
      <c r="F28" s="25">
        <v>164580004.93000001</v>
      </c>
      <c r="G28" s="25">
        <v>164580004.93000001</v>
      </c>
      <c r="H28" s="25">
        <f t="shared" si="5"/>
        <v>-24246141.780000001</v>
      </c>
    </row>
    <row r="29" spans="1:8" ht="22.5">
      <c r="A29" s="16"/>
      <c r="B29" s="17" t="s">
        <v>27</v>
      </c>
      <c r="C29" s="25">
        <v>0</v>
      </c>
      <c r="D29" s="25">
        <v>0</v>
      </c>
      <c r="E29" s="25">
        <f t="shared" si="4"/>
        <v>0</v>
      </c>
      <c r="F29" s="25">
        <v>0</v>
      </c>
      <c r="G29" s="25">
        <v>0</v>
      </c>
      <c r="H29" s="25">
        <f t="shared" si="5"/>
        <v>0</v>
      </c>
    </row>
    <row r="30" spans="1:8">
      <c r="A30" s="16"/>
      <c r="B30" s="17"/>
      <c r="C30" s="25"/>
      <c r="D30" s="25"/>
      <c r="E30" s="25"/>
      <c r="F30" s="25"/>
      <c r="G30" s="25"/>
      <c r="H30" s="25"/>
    </row>
    <row r="31" spans="1:8">
      <c r="A31" s="41" t="s">
        <v>7</v>
      </c>
      <c r="B31" s="15"/>
      <c r="C31" s="26">
        <f t="shared" ref="C31:H31" si="6">SUM(C32:C35)</f>
        <v>0</v>
      </c>
      <c r="D31" s="26">
        <f t="shared" si="6"/>
        <v>0</v>
      </c>
      <c r="E31" s="26">
        <f t="shared" si="6"/>
        <v>0</v>
      </c>
      <c r="F31" s="26">
        <f t="shared" si="6"/>
        <v>0</v>
      </c>
      <c r="G31" s="26">
        <f t="shared" si="6"/>
        <v>0</v>
      </c>
      <c r="H31" s="26">
        <f t="shared" si="6"/>
        <v>0</v>
      </c>
    </row>
    <row r="32" spans="1:8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</row>
    <row r="33" spans="1:8">
      <c r="A33" s="16"/>
      <c r="B33" s="17" t="s">
        <v>32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5" si="7">G33-C33</f>
        <v>0</v>
      </c>
    </row>
    <row r="34" spans="1:8">
      <c r="A34" s="16"/>
      <c r="B34" s="17" t="s">
        <v>33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7"/>
        <v>0</v>
      </c>
    </row>
    <row r="35" spans="1:8" ht="22.5">
      <c r="A35" s="16"/>
      <c r="B35" s="17" t="s">
        <v>27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si="7"/>
        <v>0</v>
      </c>
    </row>
    <row r="36" spans="1:8">
      <c r="A36" s="16"/>
      <c r="B36" s="17"/>
      <c r="C36" s="25"/>
      <c r="D36" s="25"/>
      <c r="E36" s="25"/>
      <c r="F36" s="25"/>
      <c r="G36" s="25"/>
      <c r="H36" s="25"/>
    </row>
    <row r="37" spans="1:8">
      <c r="A37" s="42" t="s">
        <v>34</v>
      </c>
      <c r="B37" s="18"/>
      <c r="C37" s="26">
        <f t="shared" ref="C37:H37" si="8">SUM(C38)</f>
        <v>0</v>
      </c>
      <c r="D37" s="26">
        <f t="shared" si="8"/>
        <v>0</v>
      </c>
      <c r="E37" s="26">
        <f t="shared" si="8"/>
        <v>0</v>
      </c>
      <c r="F37" s="26">
        <f t="shared" si="8"/>
        <v>0</v>
      </c>
      <c r="G37" s="26">
        <f t="shared" si="8"/>
        <v>0</v>
      </c>
      <c r="H37" s="26">
        <f t="shared" si="8"/>
        <v>0</v>
      </c>
    </row>
    <row r="38" spans="1:8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</row>
    <row r="39" spans="1:8">
      <c r="A39" s="19"/>
      <c r="B39" s="20" t="s">
        <v>14</v>
      </c>
      <c r="C39" s="23">
        <f>SUM(C37+C31+C21)</f>
        <v>245453973.60000002</v>
      </c>
      <c r="D39" s="23">
        <f t="shared" ref="D39:H39" si="9">SUM(D37+D31+D21)</f>
        <v>112628458.31</v>
      </c>
      <c r="E39" s="23">
        <f t="shared" si="9"/>
        <v>358082431.91000003</v>
      </c>
      <c r="F39" s="23">
        <f t="shared" si="9"/>
        <v>214073286.17000002</v>
      </c>
      <c r="G39" s="23">
        <f t="shared" si="9"/>
        <v>213900346.36000001</v>
      </c>
      <c r="H39" s="12">
        <f t="shared" si="9"/>
        <v>-31553627.240000002</v>
      </c>
    </row>
    <row r="40" spans="1:8">
      <c r="A40" s="28"/>
      <c r="B40" s="29"/>
      <c r="C40" s="30"/>
      <c r="D40" s="30"/>
      <c r="E40" s="30"/>
      <c r="F40" s="31" t="s">
        <v>22</v>
      </c>
      <c r="G40" s="32"/>
      <c r="H40" s="27"/>
    </row>
    <row r="42" spans="1:8" ht="22.5">
      <c r="B42" s="38" t="s">
        <v>35</v>
      </c>
    </row>
    <row r="43" spans="1:8">
      <c r="B43" s="39" t="s">
        <v>36</v>
      </c>
    </row>
    <row r="44" spans="1:8">
      <c r="B44" s="39" t="s">
        <v>37</v>
      </c>
    </row>
  </sheetData>
  <sheetProtection formatCells="0" formatColumns="0" formatRows="0" insertRows="0" autoFilter="0"/>
  <mergeCells count="7"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20:G20 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947F821-36B7-4BC0-9849-F9CDB9463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2017-03-30T22:07:26Z</cp:lastPrinted>
  <dcterms:created xsi:type="dcterms:W3CDTF">2012-12-11T20:48:19Z</dcterms:created>
  <dcterms:modified xsi:type="dcterms:W3CDTF">2020-10-13T19:41:51Z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