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25725"/>
</workbook>
</file>

<file path=xl/calcChain.xml><?xml version="1.0" encoding="utf-8"?>
<calcChain xmlns="http://schemas.openxmlformats.org/spreadsheetml/2006/main">
  <c r="E76" i="6"/>
  <c r="H76" s="1"/>
  <c r="E75"/>
  <c r="H75" s="1"/>
  <c r="E74"/>
  <c r="H74" s="1"/>
  <c r="E73"/>
  <c r="H73" s="1"/>
  <c r="E72"/>
  <c r="H72" s="1"/>
  <c r="E71"/>
  <c r="H71" s="1"/>
  <c r="E70"/>
  <c r="H70" s="1"/>
  <c r="G69"/>
  <c r="F69"/>
  <c r="D69"/>
  <c r="C69"/>
  <c r="E69" s="1"/>
  <c r="H69" s="1"/>
  <c r="E68"/>
  <c r="H68" s="1"/>
  <c r="E67"/>
  <c r="H67" s="1"/>
  <c r="E66"/>
  <c r="H66" s="1"/>
  <c r="G65"/>
  <c r="F65"/>
  <c r="D65"/>
  <c r="C65"/>
  <c r="E65" s="1"/>
  <c r="H65" s="1"/>
  <c r="E64"/>
  <c r="H64" s="1"/>
  <c r="E63"/>
  <c r="H63" s="1"/>
  <c r="E62"/>
  <c r="H62" s="1"/>
  <c r="E61"/>
  <c r="H61" s="1"/>
  <c r="E60"/>
  <c r="H60" s="1"/>
  <c r="E59"/>
  <c r="H59" s="1"/>
  <c r="E58"/>
  <c r="H58" s="1"/>
  <c r="G57"/>
  <c r="F57"/>
  <c r="D57"/>
  <c r="C57"/>
  <c r="E57" s="1"/>
  <c r="H57" s="1"/>
  <c r="E56"/>
  <c r="H56" s="1"/>
  <c r="E55"/>
  <c r="H55" s="1"/>
  <c r="E54"/>
  <c r="H54" s="1"/>
  <c r="G53"/>
  <c r="F53"/>
  <c r="D53"/>
  <c r="C53"/>
  <c r="E53" s="1"/>
  <c r="H53" s="1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G43"/>
  <c r="F43"/>
  <c r="D43"/>
  <c r="C43"/>
  <c r="E43" s="1"/>
  <c r="H43" s="1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G33"/>
  <c r="F33"/>
  <c r="D33"/>
  <c r="C33"/>
  <c r="E33" s="1"/>
  <c r="H33" s="1"/>
  <c r="H32"/>
  <c r="E32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G23"/>
  <c r="F23"/>
  <c r="D23"/>
  <c r="C23"/>
  <c r="E23" s="1"/>
  <c r="H23" s="1"/>
  <c r="H22"/>
  <c r="E22"/>
  <c r="H21"/>
  <c r="E21"/>
  <c r="H20"/>
  <c r="E20"/>
  <c r="H19"/>
  <c r="E19"/>
  <c r="E18"/>
  <c r="H18" s="1"/>
  <c r="E17"/>
  <c r="H17" s="1"/>
  <c r="H16"/>
  <c r="E16"/>
  <c r="H15"/>
  <c r="E15"/>
  <c r="E14"/>
  <c r="H14" s="1"/>
  <c r="G13"/>
  <c r="F13"/>
  <c r="D13"/>
  <c r="C13"/>
  <c r="E13" s="1"/>
  <c r="H13" s="1"/>
  <c r="E12"/>
  <c r="H12" s="1"/>
  <c r="E11"/>
  <c r="H11" s="1"/>
  <c r="E10"/>
  <c r="H10" s="1"/>
  <c r="E9"/>
  <c r="H9" s="1"/>
  <c r="E8"/>
  <c r="H8" s="1"/>
  <c r="E7"/>
  <c r="H7" s="1"/>
  <c r="E6"/>
  <c r="H6" s="1"/>
  <c r="G5"/>
  <c r="G77" s="1"/>
  <c r="F5"/>
  <c r="F77" s="1"/>
  <c r="D5"/>
  <c r="D77" s="1"/>
  <c r="C5"/>
  <c r="C77" s="1"/>
  <c r="G16" i="8"/>
  <c r="F16"/>
  <c r="D16"/>
  <c r="C16"/>
  <c r="H14"/>
  <c r="E14"/>
  <c r="H12"/>
  <c r="E12"/>
  <c r="H10"/>
  <c r="E10"/>
  <c r="H8"/>
  <c r="E8"/>
  <c r="H6"/>
  <c r="H16" s="1"/>
  <c r="E6"/>
  <c r="E16" s="1"/>
  <c r="G48" i="4"/>
  <c r="F48"/>
  <c r="D48"/>
  <c r="C48"/>
  <c r="E45"/>
  <c r="H45" s="1"/>
  <c r="E44"/>
  <c r="H44" s="1"/>
  <c r="E43"/>
  <c r="H43" s="1"/>
  <c r="E42"/>
  <c r="H42" s="1"/>
  <c r="E41"/>
  <c r="H41" s="1"/>
  <c r="E40"/>
  <c r="H40" s="1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E30"/>
  <c r="H30" s="1"/>
  <c r="E29"/>
  <c r="H29" s="1"/>
  <c r="E28"/>
  <c r="H28" s="1"/>
  <c r="E27"/>
  <c r="H27" s="1"/>
  <c r="E26"/>
  <c r="H26" s="1"/>
  <c r="E25"/>
  <c r="H25" s="1"/>
  <c r="E24"/>
  <c r="H24" s="1"/>
  <c r="E23"/>
  <c r="H23" s="1"/>
  <c r="E22"/>
  <c r="H22" s="1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E48" s="1"/>
  <c r="E40" i="5"/>
  <c r="H40" s="1"/>
  <c r="E39"/>
  <c r="H39" s="1"/>
  <c r="E38"/>
  <c r="H38" s="1"/>
  <c r="E37"/>
  <c r="H37" s="1"/>
  <c r="G36"/>
  <c r="G42" s="1"/>
  <c r="F36"/>
  <c r="F42" s="1"/>
  <c r="E36"/>
  <c r="E42" s="1"/>
  <c r="D36"/>
  <c r="D42" s="1"/>
  <c r="C36"/>
  <c r="C42" s="1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H25" s="1"/>
  <c r="G25"/>
  <c r="F25"/>
  <c r="E25"/>
  <c r="D25"/>
  <c r="C25"/>
  <c r="E23"/>
  <c r="H23" s="1"/>
  <c r="E22"/>
  <c r="H22" s="1"/>
  <c r="E21"/>
  <c r="H21" s="1"/>
  <c r="E20"/>
  <c r="H20" s="1"/>
  <c r="E19"/>
  <c r="H19" s="1"/>
  <c r="E18"/>
  <c r="H18" s="1"/>
  <c r="E17"/>
  <c r="H17" s="1"/>
  <c r="H16" s="1"/>
  <c r="G16"/>
  <c r="F16"/>
  <c r="E16"/>
  <c r="D16"/>
  <c r="C16"/>
  <c r="E14"/>
  <c r="H14" s="1"/>
  <c r="E13"/>
  <c r="H13" s="1"/>
  <c r="E12"/>
  <c r="H12" s="1"/>
  <c r="E11"/>
  <c r="H11" s="1"/>
  <c r="E10"/>
  <c r="H10" s="1"/>
  <c r="E9"/>
  <c r="H9" s="1"/>
  <c r="E8"/>
  <c r="H8" s="1"/>
  <c r="E7"/>
  <c r="H7" s="1"/>
  <c r="G6"/>
  <c r="F6"/>
  <c r="E6"/>
  <c r="D6"/>
  <c r="C6"/>
  <c r="E5" i="6" l="1"/>
  <c r="H48" i="4"/>
  <c r="H6" i="5"/>
  <c r="H36"/>
  <c r="E77" i="6" l="1"/>
  <c r="H5"/>
  <c r="H77" s="1"/>
  <c r="H42" i="5"/>
</calcChain>
</file>

<file path=xl/sharedStrings.xml><?xml version="1.0" encoding="utf-8"?>
<sst xmlns="http://schemas.openxmlformats.org/spreadsheetml/2006/main" count="231" uniqueCount="173">
  <si>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</si>
  <si>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</si>
  <si>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</si>
  <si>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</si>
  <si>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</si>
  <si>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</si>
  <si>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</si>
  <si>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</si>
  <si>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</si>
  <si>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</si>
  <si>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</si>
  <si>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</si>
  <si>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</si>
  <si>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</si>
  <si>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</si>
  <si>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</si>
  <si>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</si>
  <si>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</si>
  <si>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</si>
  <si>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</si>
  <si>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</si>
  <si>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</si>
  <si>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</si>
  <si>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</si>
  <si>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</si>
  <si>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</si>
  <si>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</si>
  <si>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</si>
  <si>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</si>
  <si>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</si>
  <si>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</si>
  <si>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</si>
  <si>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</si>
  <si>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</si>
  <si>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</si>
  <si>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</si>
  <si>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</si>
  <si>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</si>
  <si>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</si>
  <si>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</si>
  <si>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</si>
  <si>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</si>
  <si>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</si>
  <si>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</si>
  <si>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</si>
  <si>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</si>
  <si>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</si>
  <si>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</si>
  <si>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</si>
  <si>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</si>
  <si>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</si>
  <si>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</si>
  <si>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</si>
  <si>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</si>
  <si>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</si>
  <si>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</si>
  <si>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</si>
  <si>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</si>
  <si>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</si>
  <si>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</si>
  <si>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</si>
  <si>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</si>
  <si>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</si>
  <si>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</si>
  <si>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</si>
  <si>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</si>
  <si>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</si>
  <si>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</si>
  <si>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</si>
  <si>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</si>
  <si>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</si>
  <si>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</si>
  <si>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</si>
  <si>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</si>
  <si>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</si>
  <si>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</si>
  <si>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</si>
  <si>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</si>
  <si>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</si>
  <si>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</si>
  <si>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</si>
  <si>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</si>
  <si>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</si>
  <si>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</si>
  <si>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</si>
  <si>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</si>
  <si>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</si>
  <si>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</si>
  <si>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</si>
  <si>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</si>
  <si>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</si>
  <si>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</si>
  <si>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</si>
  <si>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</si>
  <si>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</si>
  <si>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</si>
  <si>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</si>
  <si>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</si>
  <si>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</si>
  <si>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</si>
  <si>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</si>
  <si>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</si>
  <si>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</si>
  <si>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</si>
  <si>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</si>
  <si>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</si>
  <si>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</si>
  <si>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</si>
  <si>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</si>
  <si>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</si>
  <si>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</si>
  <si>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</si>
  <si>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</si>
  <si>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</si>
  <si>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</si>
  <si>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</si>
  <si>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</si>
  <si>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</si>
  <si>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</si>
  <si>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</si>
  <si>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</si>
  <si>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</si>
  <si>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</si>
  <si>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</si>
  <si>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</si>
  <si>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</si>
  <si>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</si>
  <si>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</si>
  <si>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</si>
  <si>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</si>
  <si>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PRESIDENCIA MUNICIPAL</t>
  </si>
  <si>
    <t>DERECHOS HUMANO</t>
  </si>
  <si>
    <t>UNIDAD DE ACCESO A LA INFORMACION</t>
  </si>
  <si>
    <t>COMUNICACIÓN SOCIAL</t>
  </si>
  <si>
    <t>SINDICATURA</t>
  </si>
  <si>
    <t>REGIDORES</t>
  </si>
  <si>
    <t>DELEGADOS</t>
  </si>
  <si>
    <t>SRIA DEL H. AYUNTAMI</t>
  </si>
  <si>
    <t>Asesoria Juridica</t>
  </si>
  <si>
    <t>Archivo Historico</t>
  </si>
  <si>
    <t>Juez Municipal</t>
  </si>
  <si>
    <t>Oficina d enlace SRE</t>
  </si>
  <si>
    <t>Proteccion Civil</t>
  </si>
  <si>
    <t>Emergencias 911</t>
  </si>
  <si>
    <t>TESORERIA</t>
  </si>
  <si>
    <t>FISCALIZACION</t>
  </si>
  <si>
    <t>PREDIAL</t>
  </si>
  <si>
    <t>DIRECCION DE DESARROLLO SOCIAL</t>
  </si>
  <si>
    <t>INSTITUTO DE LA MUJER</t>
  </si>
  <si>
    <t xml:space="preserve"> DESARROLLO RURAL</t>
  </si>
  <si>
    <t>CONTRALORIA MUNICIPAL</t>
  </si>
  <si>
    <t>DIRECCION DE SEGURIDAD PUBLICA</t>
  </si>
  <si>
    <t>MOVILIDAD</t>
  </si>
  <si>
    <t>DIRECCION DE OBRAS PUBLICAS</t>
  </si>
  <si>
    <t>DIRECCION DE SERVICIOS MUNICIPALES</t>
  </si>
  <si>
    <t>LIMPIA</t>
  </si>
  <si>
    <t>PARQUES Y JARDINES</t>
  </si>
  <si>
    <t>ZOOLOGICO</t>
  </si>
  <si>
    <t>MERCADO MUNICIPAL</t>
  </si>
  <si>
    <t>PANTEONES</t>
  </si>
  <si>
    <t>ALUMBRADO PUBLICO</t>
  </si>
  <si>
    <t>OFICIALIA MAYOR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</si>
  <si>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</si>
  <si>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</si>
  <si>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</si>
  <si>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</si>
  <si>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</si>
  <si>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</si>
  <si>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</si>
  <si>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MUNICIPIO MOROLEON GTO.
ESTADO ANALÍTICO DEL EJERCICIO DEL PRESUPUESTO DE EGRESOS
Clasificación Funcional (Finalidad y Función)
Del 1 de Enero al 30 DE SEPTIEMBRE DEL 2020</t>
  </si>
  <si>
    <t>MUNICIPIO MOROLEON GTO.
ESTADO ANALÍTICO DEL EJERCICIO DEL PRESUPUESTO DE EGRESOS
Clasificación Administrativa
Del 1 de Enero al 30 de Septiembre del 2020</t>
  </si>
  <si>
    <t>MUNICIPIO MOROLEON GTO.
ESTADO ANALÍTICO DEL EJERCICIO DEL PRESUPUESTO DE EGRESOS
Clasificación Económica (por Tipo de Gasto)
Del 1 de Enero al  30 de Septiembre del 2020</t>
  </si>
  <si>
    <t>MUNICIPIO MOROLEON GTO.
ESTADO ANALÍTICO DEL EJERCICIO DEL PRESUPUESTO DE EGRESOS
Clasificación por Objeto del Gasto (Capítulo y Concepto)
DEL 1 DE ENERO AL 30 DE SEPTIEMBRE DEL 2020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</si>
</sst>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>
      <selection activeCell="A2" sqref="A2:B4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51" t="s">
        <v>172</v>
      </c>
      <c r="B1" s="52"/>
      <c r="C1" s="52"/>
      <c r="D1" s="52"/>
      <c r="E1" s="52"/>
      <c r="F1" s="52"/>
      <c r="G1" s="52"/>
      <c r="H1" s="53"/>
    </row>
    <row r="2" spans="1:8">
      <c r="A2" s="56" t="s">
        <v>54</v>
      </c>
      <c r="B2" s="57"/>
      <c r="C2" s="51" t="s">
        <v>60</v>
      </c>
      <c r="D2" s="52"/>
      <c r="E2" s="52"/>
      <c r="F2" s="52"/>
      <c r="G2" s="53"/>
      <c r="H2" s="54" t="s">
        <v>59</v>
      </c>
    </row>
    <row r="3" spans="1:8" ht="24.95" customHeight="1">
      <c r="A3" s="58"/>
      <c r="B3" s="5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5"/>
    </row>
    <row r="4" spans="1:8">
      <c r="A4" s="60"/>
      <c r="B4" s="6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8" t="s">
        <v>61</v>
      </c>
      <c r="B5" s="7"/>
      <c r="C5" s="14">
        <f>SUM(C6:C12)</f>
        <v>119707679.47999999</v>
      </c>
      <c r="D5" s="14">
        <f>SUM(D6:D12)</f>
        <v>4590023.17</v>
      </c>
      <c r="E5" s="14">
        <f>C5+D5</f>
        <v>124297702.64999999</v>
      </c>
      <c r="F5" s="14">
        <f>SUM(F6:F12)</f>
        <v>82108479.859999999</v>
      </c>
      <c r="G5" s="14">
        <f>SUM(G6:G12)</f>
        <v>80955128.390000001</v>
      </c>
      <c r="H5" s="14">
        <f>E5-F5</f>
        <v>42189222.789999992</v>
      </c>
    </row>
    <row r="6" spans="1:8">
      <c r="A6" s="5"/>
      <c r="B6" s="11" t="s">
        <v>70</v>
      </c>
      <c r="C6" s="15">
        <v>64746891.039999999</v>
      </c>
      <c r="D6" s="15">
        <v>782846.25</v>
      </c>
      <c r="E6" s="15">
        <f t="shared" ref="E6:E69" si="0">C6+D6</f>
        <v>65529737.289999999</v>
      </c>
      <c r="F6" s="15">
        <v>47914799.909999996</v>
      </c>
      <c r="G6" s="15">
        <v>47620319.909999996</v>
      </c>
      <c r="H6" s="15">
        <f t="shared" ref="H6:H69" si="1">E6-F6</f>
        <v>17614937.380000003</v>
      </c>
    </row>
    <row r="7" spans="1:8">
      <c r="A7" s="5"/>
      <c r="B7" s="11" t="s">
        <v>71</v>
      </c>
      <c r="C7" s="15">
        <v>1877590.63</v>
      </c>
      <c r="D7" s="15">
        <v>-375735</v>
      </c>
      <c r="E7" s="15">
        <f t="shared" si="0"/>
        <v>1501855.63</v>
      </c>
      <c r="F7" s="15">
        <v>831496.8</v>
      </c>
      <c r="G7" s="15">
        <v>831496.8</v>
      </c>
      <c r="H7" s="15">
        <f t="shared" si="1"/>
        <v>670358.82999999984</v>
      </c>
    </row>
    <row r="8" spans="1:8">
      <c r="A8" s="5"/>
      <c r="B8" s="11" t="s">
        <v>72</v>
      </c>
      <c r="C8" s="15">
        <v>15684028.529999999</v>
      </c>
      <c r="D8" s="15">
        <v>128282.54</v>
      </c>
      <c r="E8" s="15">
        <f t="shared" si="0"/>
        <v>15812311.069999998</v>
      </c>
      <c r="F8" s="15">
        <v>2707021.34</v>
      </c>
      <c r="G8" s="15">
        <v>2699130.34</v>
      </c>
      <c r="H8" s="15">
        <f t="shared" si="1"/>
        <v>13105289.729999999</v>
      </c>
    </row>
    <row r="9" spans="1:8">
      <c r="A9" s="5"/>
      <c r="B9" s="11" t="s">
        <v>35</v>
      </c>
      <c r="C9" s="15">
        <v>876276.13</v>
      </c>
      <c r="D9" s="15">
        <v>-82400</v>
      </c>
      <c r="E9" s="15">
        <f t="shared" si="0"/>
        <v>793876.13</v>
      </c>
      <c r="F9" s="15">
        <v>598755.07999999996</v>
      </c>
      <c r="G9" s="15">
        <v>598755.07999999996</v>
      </c>
      <c r="H9" s="15">
        <f t="shared" si="1"/>
        <v>195121.05000000005</v>
      </c>
    </row>
    <row r="10" spans="1:8">
      <c r="A10" s="5"/>
      <c r="B10" s="11" t="s">
        <v>73</v>
      </c>
      <c r="C10" s="15">
        <v>36521643.149999999</v>
      </c>
      <c r="D10" s="15">
        <v>4137047.49</v>
      </c>
      <c r="E10" s="15">
        <f t="shared" si="0"/>
        <v>40658690.640000001</v>
      </c>
      <c r="F10" s="15">
        <v>30056406.73</v>
      </c>
      <c r="G10" s="15">
        <v>29205426.260000002</v>
      </c>
      <c r="H10" s="15">
        <f t="shared" si="1"/>
        <v>10602283.91</v>
      </c>
    </row>
    <row r="11" spans="1:8">
      <c r="A11" s="5"/>
      <c r="B11" s="11" t="s">
        <v>36</v>
      </c>
      <c r="C11" s="15">
        <v>1250</v>
      </c>
      <c r="D11" s="15">
        <v>-18.11</v>
      </c>
      <c r="E11" s="15">
        <f t="shared" si="0"/>
        <v>1231.8900000000001</v>
      </c>
      <c r="F11" s="15">
        <v>0</v>
      </c>
      <c r="G11" s="15">
        <v>0</v>
      </c>
      <c r="H11" s="15">
        <f t="shared" si="1"/>
        <v>1231.8900000000001</v>
      </c>
    </row>
    <row r="12" spans="1:8">
      <c r="A12" s="5"/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>
      <c r="A13" s="48" t="s">
        <v>62</v>
      </c>
      <c r="B13" s="7"/>
      <c r="C13" s="15">
        <f>SUM(C14:C22)</f>
        <v>19338625.420000002</v>
      </c>
      <c r="D13" s="15">
        <f>SUM(D14:D22)</f>
        <v>787667.90999999992</v>
      </c>
      <c r="E13" s="15">
        <f t="shared" si="0"/>
        <v>20126293.330000002</v>
      </c>
      <c r="F13" s="15">
        <f>SUM(F14:F22)</f>
        <v>13458278.340000002</v>
      </c>
      <c r="G13" s="15">
        <f>SUM(G14:G22)</f>
        <v>8924506.1899999995</v>
      </c>
      <c r="H13" s="15">
        <f t="shared" si="1"/>
        <v>6668014.9900000002</v>
      </c>
    </row>
    <row r="14" spans="1:8">
      <c r="A14" s="5"/>
      <c r="B14" s="11" t="s">
        <v>75</v>
      </c>
      <c r="C14" s="15">
        <v>1448838.34</v>
      </c>
      <c r="D14" s="15">
        <v>-84068.25</v>
      </c>
      <c r="E14" s="15">
        <f t="shared" si="0"/>
        <v>1364770.09</v>
      </c>
      <c r="F14" s="15">
        <v>660924.67000000004</v>
      </c>
      <c r="G14" s="15">
        <v>397435.17</v>
      </c>
      <c r="H14" s="15">
        <f t="shared" si="1"/>
        <v>703845.42</v>
      </c>
    </row>
    <row r="15" spans="1:8">
      <c r="A15" s="5"/>
      <c r="B15" s="11" t="s">
        <v>76</v>
      </c>
      <c r="C15" s="15">
        <v>1292923.8400000001</v>
      </c>
      <c r="D15" s="15">
        <v>221817.98</v>
      </c>
      <c r="E15" s="15">
        <f t="shared" si="0"/>
        <v>1514741.82</v>
      </c>
      <c r="F15" s="15">
        <v>891302.47</v>
      </c>
      <c r="G15" s="15">
        <v>594902.57999999996</v>
      </c>
      <c r="H15" s="15">
        <f t="shared" si="1"/>
        <v>623439.35000000009</v>
      </c>
    </row>
    <row r="16" spans="1:8">
      <c r="A16" s="5"/>
      <c r="B16" s="11" t="s">
        <v>77</v>
      </c>
      <c r="C16" s="15">
        <v>21600</v>
      </c>
      <c r="D16" s="15">
        <v>-20000</v>
      </c>
      <c r="E16" s="15">
        <f t="shared" si="0"/>
        <v>1600</v>
      </c>
      <c r="F16" s="15">
        <v>0</v>
      </c>
      <c r="G16" s="15">
        <v>0</v>
      </c>
      <c r="H16" s="15">
        <f t="shared" si="1"/>
        <v>1600</v>
      </c>
    </row>
    <row r="17" spans="1:8">
      <c r="A17" s="5"/>
      <c r="B17" s="11" t="s">
        <v>78</v>
      </c>
      <c r="C17" s="15">
        <v>4115349.84</v>
      </c>
      <c r="D17" s="15">
        <v>1349162.53</v>
      </c>
      <c r="E17" s="15">
        <f t="shared" si="0"/>
        <v>5464512.3700000001</v>
      </c>
      <c r="F17" s="15">
        <v>4270764.9000000004</v>
      </c>
      <c r="G17" s="15">
        <v>2725967.25</v>
      </c>
      <c r="H17" s="15">
        <f t="shared" si="1"/>
        <v>1193747.4699999997</v>
      </c>
    </row>
    <row r="18" spans="1:8">
      <c r="A18" s="5"/>
      <c r="B18" s="11" t="s">
        <v>79</v>
      </c>
      <c r="C18" s="15">
        <v>353160.36</v>
      </c>
      <c r="D18" s="15">
        <v>-48528</v>
      </c>
      <c r="E18" s="15">
        <f t="shared" si="0"/>
        <v>304632.36</v>
      </c>
      <c r="F18" s="15">
        <v>159667.34</v>
      </c>
      <c r="G18" s="15">
        <v>70332.009999999995</v>
      </c>
      <c r="H18" s="15">
        <f t="shared" si="1"/>
        <v>144965.01999999999</v>
      </c>
    </row>
    <row r="19" spans="1:8">
      <c r="A19" s="5"/>
      <c r="B19" s="11" t="s">
        <v>80</v>
      </c>
      <c r="C19" s="15">
        <v>8530986.3699999992</v>
      </c>
      <c r="D19" s="15">
        <v>-458517.04</v>
      </c>
      <c r="E19" s="15">
        <f t="shared" si="0"/>
        <v>8072469.3299999991</v>
      </c>
      <c r="F19" s="15">
        <v>6156144.3499999996</v>
      </c>
      <c r="G19" s="15">
        <v>4294806.53</v>
      </c>
      <c r="H19" s="15">
        <f t="shared" si="1"/>
        <v>1916324.9799999995</v>
      </c>
    </row>
    <row r="20" spans="1:8">
      <c r="A20" s="5"/>
      <c r="B20" s="11" t="s">
        <v>81</v>
      </c>
      <c r="C20" s="15">
        <v>1727429.5</v>
      </c>
      <c r="D20" s="15">
        <v>-415187</v>
      </c>
      <c r="E20" s="15">
        <f t="shared" si="0"/>
        <v>1312242.5</v>
      </c>
      <c r="F20" s="15">
        <v>164851.39000000001</v>
      </c>
      <c r="G20" s="15">
        <v>51812.39</v>
      </c>
      <c r="H20" s="15">
        <f t="shared" si="1"/>
        <v>1147391.1099999999</v>
      </c>
    </row>
    <row r="21" spans="1:8">
      <c r="A21" s="5"/>
      <c r="B21" s="11" t="s">
        <v>82</v>
      </c>
      <c r="C21" s="15">
        <v>20000</v>
      </c>
      <c r="D21" s="15">
        <v>-20000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>
      <c r="A22" s="5"/>
      <c r="B22" s="11" t="s">
        <v>83</v>
      </c>
      <c r="C22" s="15">
        <v>1828337.17</v>
      </c>
      <c r="D22" s="15">
        <v>262987.69</v>
      </c>
      <c r="E22" s="15">
        <f t="shared" si="0"/>
        <v>2091324.8599999999</v>
      </c>
      <c r="F22" s="15">
        <v>1154623.22</v>
      </c>
      <c r="G22" s="15">
        <v>789250.26</v>
      </c>
      <c r="H22" s="15">
        <f t="shared" si="1"/>
        <v>936701.6399999999</v>
      </c>
    </row>
    <row r="23" spans="1:8">
      <c r="A23" s="48" t="s">
        <v>63</v>
      </c>
      <c r="B23" s="7"/>
      <c r="C23" s="15">
        <f>SUM(C24:C32)</f>
        <v>21231704.100000001</v>
      </c>
      <c r="D23" s="15">
        <f>SUM(D24:D32)</f>
        <v>441680.04999999993</v>
      </c>
      <c r="E23" s="15">
        <f t="shared" si="0"/>
        <v>21673384.150000002</v>
      </c>
      <c r="F23" s="15">
        <f>SUM(F24:F32)</f>
        <v>11720380.66</v>
      </c>
      <c r="G23" s="15">
        <f>SUM(G24:G32)</f>
        <v>9970553.3000000007</v>
      </c>
      <c r="H23" s="15">
        <f t="shared" si="1"/>
        <v>9953003.4900000021</v>
      </c>
    </row>
    <row r="24" spans="1:8">
      <c r="A24" s="5"/>
      <c r="B24" s="11" t="s">
        <v>84</v>
      </c>
      <c r="C24" s="15">
        <v>3418747.41</v>
      </c>
      <c r="D24" s="15">
        <v>577923.43999999994</v>
      </c>
      <c r="E24" s="15">
        <f t="shared" si="0"/>
        <v>3996670.85</v>
      </c>
      <c r="F24" s="15">
        <v>2711449.99</v>
      </c>
      <c r="G24" s="15">
        <v>2073659.06</v>
      </c>
      <c r="H24" s="15">
        <f t="shared" si="1"/>
        <v>1285220.8599999999</v>
      </c>
    </row>
    <row r="25" spans="1:8">
      <c r="A25" s="5"/>
      <c r="B25" s="11" t="s">
        <v>85</v>
      </c>
      <c r="C25" s="15">
        <v>235100</v>
      </c>
      <c r="D25" s="15">
        <v>-103616.62</v>
      </c>
      <c r="E25" s="15">
        <f t="shared" si="0"/>
        <v>131483.38</v>
      </c>
      <c r="F25" s="15">
        <v>63990</v>
      </c>
      <c r="G25" s="15">
        <v>45120</v>
      </c>
      <c r="H25" s="15">
        <f t="shared" si="1"/>
        <v>67493.38</v>
      </c>
    </row>
    <row r="26" spans="1:8">
      <c r="A26" s="5"/>
      <c r="B26" s="11" t="s">
        <v>86</v>
      </c>
      <c r="C26" s="15">
        <v>702626.38</v>
      </c>
      <c r="D26" s="15">
        <v>-38684.14</v>
      </c>
      <c r="E26" s="15">
        <f t="shared" si="0"/>
        <v>663942.24</v>
      </c>
      <c r="F26" s="15">
        <v>220343.55</v>
      </c>
      <c r="G26" s="15">
        <v>165442.1</v>
      </c>
      <c r="H26" s="15">
        <f t="shared" si="1"/>
        <v>443598.69</v>
      </c>
    </row>
    <row r="27" spans="1:8">
      <c r="A27" s="5"/>
      <c r="B27" s="11" t="s">
        <v>87</v>
      </c>
      <c r="C27" s="15">
        <v>400786.47</v>
      </c>
      <c r="D27" s="15">
        <v>20869.77</v>
      </c>
      <c r="E27" s="15">
        <f t="shared" si="0"/>
        <v>421656.24</v>
      </c>
      <c r="F27" s="15">
        <v>360090.06</v>
      </c>
      <c r="G27" s="15">
        <v>324878.57</v>
      </c>
      <c r="H27" s="15">
        <f t="shared" si="1"/>
        <v>61566.179999999993</v>
      </c>
    </row>
    <row r="28" spans="1:8">
      <c r="A28" s="5"/>
      <c r="B28" s="11" t="s">
        <v>88</v>
      </c>
      <c r="C28" s="15">
        <v>1217325.1000000001</v>
      </c>
      <c r="D28" s="15">
        <v>-240313</v>
      </c>
      <c r="E28" s="15">
        <f t="shared" si="0"/>
        <v>977012.10000000009</v>
      </c>
      <c r="F28" s="15">
        <v>440122.77</v>
      </c>
      <c r="G28" s="15">
        <v>322305.78000000003</v>
      </c>
      <c r="H28" s="15">
        <f t="shared" si="1"/>
        <v>536889.33000000007</v>
      </c>
    </row>
    <row r="29" spans="1:8">
      <c r="A29" s="5"/>
      <c r="B29" s="11" t="s">
        <v>89</v>
      </c>
      <c r="C29" s="15">
        <v>1390567.12</v>
      </c>
      <c r="D29" s="15">
        <v>361192</v>
      </c>
      <c r="E29" s="15">
        <f t="shared" si="0"/>
        <v>1751759.12</v>
      </c>
      <c r="F29" s="15">
        <v>863322.7</v>
      </c>
      <c r="G29" s="15">
        <v>431502.43</v>
      </c>
      <c r="H29" s="15">
        <f t="shared" si="1"/>
        <v>888436.42000000016</v>
      </c>
    </row>
    <row r="30" spans="1:8">
      <c r="A30" s="5"/>
      <c r="B30" s="11" t="s">
        <v>90</v>
      </c>
      <c r="C30" s="15">
        <v>703727.49</v>
      </c>
      <c r="D30" s="15">
        <v>-305930.02</v>
      </c>
      <c r="E30" s="15">
        <f t="shared" si="0"/>
        <v>397797.47</v>
      </c>
      <c r="F30" s="15">
        <v>127716.67</v>
      </c>
      <c r="G30" s="15">
        <v>91002.68</v>
      </c>
      <c r="H30" s="15">
        <f t="shared" si="1"/>
        <v>270080.8</v>
      </c>
    </row>
    <row r="31" spans="1:8">
      <c r="A31" s="5"/>
      <c r="B31" s="11" t="s">
        <v>91</v>
      </c>
      <c r="C31" s="15">
        <v>2054345.76</v>
      </c>
      <c r="D31" s="15">
        <v>-633263.29</v>
      </c>
      <c r="E31" s="15">
        <f t="shared" si="0"/>
        <v>1421082.47</v>
      </c>
      <c r="F31" s="15">
        <v>251882.84</v>
      </c>
      <c r="G31" s="15">
        <v>186469.12</v>
      </c>
      <c r="H31" s="15">
        <f t="shared" si="1"/>
        <v>1169199.6299999999</v>
      </c>
    </row>
    <row r="32" spans="1:8">
      <c r="A32" s="5"/>
      <c r="B32" s="11" t="s">
        <v>19</v>
      </c>
      <c r="C32" s="15">
        <v>11108478.369999999</v>
      </c>
      <c r="D32" s="15">
        <v>803501.91</v>
      </c>
      <c r="E32" s="15">
        <f t="shared" si="0"/>
        <v>11911980.279999999</v>
      </c>
      <c r="F32" s="15">
        <v>6681462.0800000001</v>
      </c>
      <c r="G32" s="15">
        <v>6330173.5599999996</v>
      </c>
      <c r="H32" s="15">
        <f t="shared" si="1"/>
        <v>5230518.1999999993</v>
      </c>
    </row>
    <row r="33" spans="1:8">
      <c r="A33" s="48" t="s">
        <v>64</v>
      </c>
      <c r="B33" s="7"/>
      <c r="C33" s="15">
        <f>SUM(C34:C42)</f>
        <v>33884540.460000001</v>
      </c>
      <c r="D33" s="15">
        <f>SUM(D34:D42)</f>
        <v>8206641.0899999999</v>
      </c>
      <c r="E33" s="15">
        <f t="shared" si="0"/>
        <v>42091181.549999997</v>
      </c>
      <c r="F33" s="15">
        <f>SUM(F34:F42)</f>
        <v>26214929.27</v>
      </c>
      <c r="G33" s="15">
        <f>SUM(G34:G42)</f>
        <v>18662765.460000001</v>
      </c>
      <c r="H33" s="15">
        <f t="shared" si="1"/>
        <v>15876252.279999997</v>
      </c>
    </row>
    <row r="34" spans="1:8">
      <c r="A34" s="5"/>
      <c r="B34" s="11" t="s">
        <v>92</v>
      </c>
      <c r="C34" s="15">
        <v>15491388.52</v>
      </c>
      <c r="D34" s="15">
        <v>0</v>
      </c>
      <c r="E34" s="15">
        <f t="shared" si="0"/>
        <v>15491388.52</v>
      </c>
      <c r="F34" s="15">
        <v>11900826.189999999</v>
      </c>
      <c r="G34" s="15">
        <v>9335337.4600000009</v>
      </c>
      <c r="H34" s="15">
        <f t="shared" si="1"/>
        <v>3590562.33</v>
      </c>
    </row>
    <row r="35" spans="1:8">
      <c r="A35" s="5"/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>
      <c r="A36" s="5"/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>
      <c r="A37" s="5"/>
      <c r="B37" s="11" t="s">
        <v>95</v>
      </c>
      <c r="C37" s="15">
        <v>11497980.74</v>
      </c>
      <c r="D37" s="15">
        <v>8206641.0899999999</v>
      </c>
      <c r="E37" s="15">
        <f t="shared" si="0"/>
        <v>19704621.829999998</v>
      </c>
      <c r="F37" s="15">
        <v>9625305.0800000001</v>
      </c>
      <c r="G37" s="15">
        <v>7247225</v>
      </c>
      <c r="H37" s="15">
        <f t="shared" si="1"/>
        <v>10079316.749999998</v>
      </c>
    </row>
    <row r="38" spans="1:8">
      <c r="A38" s="5"/>
      <c r="B38" s="11" t="s">
        <v>41</v>
      </c>
      <c r="C38" s="15">
        <v>6895171.2000000002</v>
      </c>
      <c r="D38" s="15">
        <v>0</v>
      </c>
      <c r="E38" s="15">
        <f t="shared" si="0"/>
        <v>6895171.2000000002</v>
      </c>
      <c r="F38" s="15">
        <v>4688798</v>
      </c>
      <c r="G38" s="15">
        <v>2080203</v>
      </c>
      <c r="H38" s="15">
        <f t="shared" si="1"/>
        <v>2206373.2000000002</v>
      </c>
    </row>
    <row r="39" spans="1:8">
      <c r="A39" s="5"/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>
      <c r="A40" s="5"/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>
      <c r="A41" s="5"/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>
      <c r="A42" s="5"/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>
      <c r="A43" s="48" t="s">
        <v>65</v>
      </c>
      <c r="B43" s="7"/>
      <c r="C43" s="15">
        <f>SUM(C44:C52)</f>
        <v>60000</v>
      </c>
      <c r="D43" s="15">
        <f>SUM(D44:D52)</f>
        <v>1777602.09</v>
      </c>
      <c r="E43" s="15">
        <f t="shared" si="0"/>
        <v>1837602.09</v>
      </c>
      <c r="F43" s="15">
        <f>SUM(F44:F52)</f>
        <v>1470044.7999999998</v>
      </c>
      <c r="G43" s="15">
        <f>SUM(G44:G52)</f>
        <v>148650.47</v>
      </c>
      <c r="H43" s="15">
        <f t="shared" si="1"/>
        <v>367557.29000000027</v>
      </c>
    </row>
    <row r="44" spans="1:8">
      <c r="A44" s="5"/>
      <c r="B44" s="11" t="s">
        <v>99</v>
      </c>
      <c r="C44" s="15">
        <v>10000</v>
      </c>
      <c r="D44" s="15">
        <v>270180.39</v>
      </c>
      <c r="E44" s="15">
        <f t="shared" si="0"/>
        <v>280180.39</v>
      </c>
      <c r="F44" s="15">
        <v>125325.32</v>
      </c>
      <c r="G44" s="15">
        <v>39405</v>
      </c>
      <c r="H44" s="15">
        <f t="shared" si="1"/>
        <v>154855.07</v>
      </c>
    </row>
    <row r="45" spans="1:8">
      <c r="A45" s="5"/>
      <c r="B45" s="11" t="s">
        <v>100</v>
      </c>
      <c r="C45" s="15">
        <v>0</v>
      </c>
      <c r="D45" s="15">
        <v>36100</v>
      </c>
      <c r="E45" s="15">
        <f t="shared" si="0"/>
        <v>36100</v>
      </c>
      <c r="F45" s="15">
        <v>34500</v>
      </c>
      <c r="G45" s="15">
        <v>34500</v>
      </c>
      <c r="H45" s="15">
        <f t="shared" si="1"/>
        <v>1600</v>
      </c>
    </row>
    <row r="46" spans="1:8">
      <c r="A46" s="5"/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>
      <c r="A47" s="5"/>
      <c r="B47" s="11" t="s">
        <v>102</v>
      </c>
      <c r="C47" s="15">
        <v>0</v>
      </c>
      <c r="D47" s="15">
        <v>1130000</v>
      </c>
      <c r="E47" s="15">
        <f t="shared" si="0"/>
        <v>1130000</v>
      </c>
      <c r="F47" s="15">
        <v>1130000</v>
      </c>
      <c r="G47" s="15">
        <v>0</v>
      </c>
      <c r="H47" s="15">
        <f t="shared" si="1"/>
        <v>0</v>
      </c>
    </row>
    <row r="48" spans="1:8">
      <c r="A48" s="5"/>
      <c r="B48" s="11" t="s">
        <v>103</v>
      </c>
      <c r="C48" s="15">
        <v>0</v>
      </c>
      <c r="D48" s="15">
        <v>107647</v>
      </c>
      <c r="E48" s="15">
        <f t="shared" si="0"/>
        <v>107647</v>
      </c>
      <c r="F48" s="15">
        <v>29476.720000000001</v>
      </c>
      <c r="G48" s="15">
        <v>10238.719999999999</v>
      </c>
      <c r="H48" s="15">
        <f t="shared" si="1"/>
        <v>78170.28</v>
      </c>
    </row>
    <row r="49" spans="1:8">
      <c r="A49" s="5"/>
      <c r="B49" s="11" t="s">
        <v>104</v>
      </c>
      <c r="C49" s="15">
        <v>15000</v>
      </c>
      <c r="D49" s="15">
        <v>247364.7</v>
      </c>
      <c r="E49" s="15">
        <f t="shared" si="0"/>
        <v>262364.7</v>
      </c>
      <c r="F49" s="15">
        <v>143900.60999999999</v>
      </c>
      <c r="G49" s="15">
        <v>61864.6</v>
      </c>
      <c r="H49" s="15">
        <f t="shared" si="1"/>
        <v>118464.09000000003</v>
      </c>
    </row>
    <row r="50" spans="1:8">
      <c r="A50" s="5"/>
      <c r="B50" s="11" t="s">
        <v>105</v>
      </c>
      <c r="C50" s="15">
        <v>20000</v>
      </c>
      <c r="D50" s="15">
        <v>-20000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>
      <c r="A51" s="5"/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>
      <c r="A52" s="5"/>
      <c r="B52" s="11" t="s">
        <v>107</v>
      </c>
      <c r="C52" s="15">
        <v>15000</v>
      </c>
      <c r="D52" s="15">
        <v>6310</v>
      </c>
      <c r="E52" s="15">
        <f t="shared" si="0"/>
        <v>21310</v>
      </c>
      <c r="F52" s="15">
        <v>6842.15</v>
      </c>
      <c r="G52" s="15">
        <v>2642.15</v>
      </c>
      <c r="H52" s="15">
        <f t="shared" si="1"/>
        <v>14467.85</v>
      </c>
    </row>
    <row r="53" spans="1:8">
      <c r="A53" s="48" t="s">
        <v>66</v>
      </c>
      <c r="B53" s="7"/>
      <c r="C53" s="15">
        <f>SUM(C54:C56)</f>
        <v>298407.07</v>
      </c>
      <c r="D53" s="15">
        <f>SUM(D54:D56)</f>
        <v>118431379.03999999</v>
      </c>
      <c r="E53" s="15">
        <f t="shared" si="0"/>
        <v>118729786.10999998</v>
      </c>
      <c r="F53" s="15">
        <f>SUM(F54:F56)</f>
        <v>70001000.400000006</v>
      </c>
      <c r="G53" s="15">
        <f>SUM(G54:G56)</f>
        <v>68638288.610000014</v>
      </c>
      <c r="H53" s="15">
        <f t="shared" si="1"/>
        <v>48728785.709999979</v>
      </c>
    </row>
    <row r="54" spans="1:8">
      <c r="A54" s="5"/>
      <c r="B54" s="11" t="s">
        <v>108</v>
      </c>
      <c r="C54" s="15">
        <v>298407.07</v>
      </c>
      <c r="D54" s="15">
        <v>117382353.48999999</v>
      </c>
      <c r="E54" s="15">
        <f t="shared" si="0"/>
        <v>117680760.55999999</v>
      </c>
      <c r="F54" s="15">
        <v>69953609.969999999</v>
      </c>
      <c r="G54" s="15">
        <v>68590898.180000007</v>
      </c>
      <c r="H54" s="15">
        <f t="shared" si="1"/>
        <v>47727150.589999989</v>
      </c>
    </row>
    <row r="55" spans="1:8">
      <c r="A55" s="5"/>
      <c r="B55" s="11" t="s">
        <v>109</v>
      </c>
      <c r="C55" s="15">
        <v>0</v>
      </c>
      <c r="D55" s="15">
        <v>348065.55</v>
      </c>
      <c r="E55" s="15">
        <f t="shared" si="0"/>
        <v>348065.55</v>
      </c>
      <c r="F55" s="15">
        <v>47390.43</v>
      </c>
      <c r="G55" s="15">
        <v>47390.43</v>
      </c>
      <c r="H55" s="15">
        <f t="shared" si="1"/>
        <v>300675.12</v>
      </c>
    </row>
    <row r="56" spans="1:8">
      <c r="A56" s="5"/>
      <c r="B56" s="11" t="s">
        <v>110</v>
      </c>
      <c r="C56" s="15">
        <v>0</v>
      </c>
      <c r="D56" s="15">
        <v>700960</v>
      </c>
      <c r="E56" s="15">
        <f t="shared" si="0"/>
        <v>700960</v>
      </c>
      <c r="F56" s="15">
        <v>0</v>
      </c>
      <c r="G56" s="15">
        <v>0</v>
      </c>
      <c r="H56" s="15">
        <f t="shared" si="1"/>
        <v>700960</v>
      </c>
    </row>
    <row r="57" spans="1:8">
      <c r="A57" s="48" t="s">
        <v>67</v>
      </c>
      <c r="B57" s="7"/>
      <c r="C57" s="15">
        <f>SUM(C58:C64)</f>
        <v>345457.11</v>
      </c>
      <c r="D57" s="15">
        <f>SUM(D58:D64)</f>
        <v>4948877.2</v>
      </c>
      <c r="E57" s="15">
        <f t="shared" si="0"/>
        <v>5294334.3100000005</v>
      </c>
      <c r="F57" s="15">
        <f>SUM(F58:F64)</f>
        <v>0</v>
      </c>
      <c r="G57" s="15">
        <f>SUM(G58:G64)</f>
        <v>0</v>
      </c>
      <c r="H57" s="15">
        <f t="shared" si="1"/>
        <v>5294334.3100000005</v>
      </c>
    </row>
    <row r="58" spans="1:8">
      <c r="A58" s="5"/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>
      <c r="A59" s="5"/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>
      <c r="A60" s="5"/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>
      <c r="A61" s="5"/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>
      <c r="A62" s="5"/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>
      <c r="A63" s="5"/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>
      <c r="A64" s="5"/>
      <c r="B64" s="11" t="s">
        <v>117</v>
      </c>
      <c r="C64" s="15">
        <v>345457.11</v>
      </c>
      <c r="D64" s="15">
        <v>4948877.2</v>
      </c>
      <c r="E64" s="15">
        <f t="shared" si="0"/>
        <v>5294334.3100000005</v>
      </c>
      <c r="F64" s="15">
        <v>0</v>
      </c>
      <c r="G64" s="15">
        <v>0</v>
      </c>
      <c r="H64" s="15">
        <f t="shared" si="1"/>
        <v>5294334.3100000005</v>
      </c>
    </row>
    <row r="65" spans="1:8">
      <c r="A65" s="48" t="s">
        <v>68</v>
      </c>
      <c r="B65" s="7"/>
      <c r="C65" s="15">
        <f>SUM(C66:C68)</f>
        <v>50587559.960000001</v>
      </c>
      <c r="D65" s="15">
        <f>SUM(D66:D68)</f>
        <v>-26501219.239999998</v>
      </c>
      <c r="E65" s="15">
        <f t="shared" si="0"/>
        <v>24086340.720000003</v>
      </c>
      <c r="F65" s="15">
        <f>SUM(F66:F68)</f>
        <v>1662918.35</v>
      </c>
      <c r="G65" s="15">
        <f>SUM(G66:G68)</f>
        <v>290970</v>
      </c>
      <c r="H65" s="15">
        <f t="shared" si="1"/>
        <v>22423422.370000001</v>
      </c>
    </row>
    <row r="66" spans="1:8">
      <c r="A66" s="5"/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>
      <c r="A67" s="5"/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>
      <c r="A68" s="5"/>
      <c r="B68" s="11" t="s">
        <v>40</v>
      </c>
      <c r="C68" s="15">
        <v>50587559.960000001</v>
      </c>
      <c r="D68" s="15">
        <v>-26501219.239999998</v>
      </c>
      <c r="E68" s="15">
        <f t="shared" si="0"/>
        <v>24086340.720000003</v>
      </c>
      <c r="F68" s="15">
        <v>1662918.35</v>
      </c>
      <c r="G68" s="15">
        <v>290970</v>
      </c>
      <c r="H68" s="15">
        <f t="shared" si="1"/>
        <v>22423422.370000001</v>
      </c>
    </row>
    <row r="69" spans="1:8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>
      <c r="A70" s="5"/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>
      <c r="A71" s="5"/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>
      <c r="A72" s="5"/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>
      <c r="A73" s="5"/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>
      <c r="A74" s="5"/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>
      <c r="A75" s="5"/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>
      <c r="A76" s="6"/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>
      <c r="A77" s="8"/>
      <c r="B77" s="13" t="s">
        <v>53</v>
      </c>
      <c r="C77" s="17">
        <f t="shared" ref="C77:H77" si="4">SUM(C5+C13+C23+C33+C43+C53+C57+C65+C69)</f>
        <v>245453973.59999999</v>
      </c>
      <c r="D77" s="17">
        <f t="shared" si="4"/>
        <v>112682651.30999999</v>
      </c>
      <c r="E77" s="17">
        <f t="shared" si="4"/>
        <v>358136624.91000003</v>
      </c>
      <c r="F77" s="17">
        <f t="shared" si="4"/>
        <v>206636031.68000001</v>
      </c>
      <c r="G77" s="17">
        <f t="shared" si="4"/>
        <v>187590862.42000002</v>
      </c>
      <c r="H77" s="17">
        <f t="shared" si="4"/>
        <v>151500593.22999999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>
      <selection activeCell="A2" sqref="A2:B4"/>
    </sheetView>
  </sheetViews>
  <sheetFormatPr baseColWidth="10" defaultRowHeight="11.25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>
      <c r="A1" s="51" t="s">
        <v>171</v>
      </c>
      <c r="B1" s="52"/>
      <c r="C1" s="52"/>
      <c r="D1" s="52"/>
      <c r="E1" s="52"/>
      <c r="F1" s="52"/>
      <c r="G1" s="52"/>
      <c r="H1" s="53"/>
    </row>
    <row r="2" spans="1:8">
      <c r="A2" s="56" t="s">
        <v>54</v>
      </c>
      <c r="B2" s="57"/>
      <c r="C2" s="51" t="s">
        <v>60</v>
      </c>
      <c r="D2" s="52"/>
      <c r="E2" s="52"/>
      <c r="F2" s="52"/>
      <c r="G2" s="53"/>
      <c r="H2" s="54" t="s">
        <v>59</v>
      </c>
    </row>
    <row r="3" spans="1:8" ht="24.95" customHeight="1">
      <c r="A3" s="58"/>
      <c r="B3" s="5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5"/>
    </row>
    <row r="4" spans="1:8">
      <c r="A4" s="60"/>
      <c r="B4" s="6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5"/>
      <c r="B5" s="18"/>
      <c r="C5" s="21"/>
      <c r="D5" s="21"/>
      <c r="E5" s="21"/>
      <c r="F5" s="21"/>
      <c r="G5" s="21"/>
      <c r="H5" s="21"/>
    </row>
    <row r="6" spans="1:8">
      <c r="A6" s="5"/>
      <c r="B6" s="18" t="s">
        <v>0</v>
      </c>
      <c r="C6" s="49">
        <v>172027789.19</v>
      </c>
      <c r="D6" s="49">
        <v>19021718.25</v>
      </c>
      <c r="E6" s="49">
        <f>C6+D6</f>
        <v>191049507.44</v>
      </c>
      <c r="F6" s="49">
        <v>116912443.94</v>
      </c>
      <c r="G6" s="49">
        <v>107097412.88</v>
      </c>
      <c r="H6" s="49">
        <f>E6-F6</f>
        <v>74137063.5</v>
      </c>
    </row>
    <row r="7" spans="1:8">
      <c r="A7" s="5"/>
      <c r="B7" s="18"/>
      <c r="C7" s="49"/>
      <c r="D7" s="49"/>
      <c r="E7" s="49"/>
      <c r="F7" s="49"/>
      <c r="G7" s="49"/>
      <c r="H7" s="49"/>
    </row>
    <row r="8" spans="1:8">
      <c r="A8" s="5"/>
      <c r="B8" s="18" t="s">
        <v>1</v>
      </c>
      <c r="C8" s="49">
        <v>66531013.210000001</v>
      </c>
      <c r="D8" s="49">
        <v>93660933.060000002</v>
      </c>
      <c r="E8" s="49">
        <f>C8+D8</f>
        <v>160191946.27000001</v>
      </c>
      <c r="F8" s="49">
        <v>85034789.739999995</v>
      </c>
      <c r="G8" s="49">
        <v>78413246.540000007</v>
      </c>
      <c r="H8" s="49">
        <f>E8-F8</f>
        <v>75157156.530000016</v>
      </c>
    </row>
    <row r="9" spans="1:8">
      <c r="A9" s="5"/>
      <c r="B9" s="18"/>
      <c r="C9" s="49"/>
      <c r="D9" s="49"/>
      <c r="E9" s="49"/>
      <c r="F9" s="49"/>
      <c r="G9" s="49"/>
      <c r="H9" s="49"/>
    </row>
    <row r="10" spans="1:8">
      <c r="A10" s="5"/>
      <c r="B10" s="18" t="s">
        <v>2</v>
      </c>
      <c r="C10" s="49">
        <v>0</v>
      </c>
      <c r="D10" s="49">
        <v>0</v>
      </c>
      <c r="E10" s="49">
        <f>C10+D10</f>
        <v>0</v>
      </c>
      <c r="F10" s="49">
        <v>0</v>
      </c>
      <c r="G10" s="49">
        <v>0</v>
      </c>
      <c r="H10" s="49">
        <f>E10-F10</f>
        <v>0</v>
      </c>
    </row>
    <row r="11" spans="1:8">
      <c r="A11" s="5"/>
      <c r="B11" s="18"/>
      <c r="C11" s="49"/>
      <c r="D11" s="49"/>
      <c r="E11" s="49"/>
      <c r="F11" s="49"/>
      <c r="G11" s="49"/>
      <c r="H11" s="49"/>
    </row>
    <row r="12" spans="1:8">
      <c r="A12" s="5"/>
      <c r="B12" s="18" t="s">
        <v>41</v>
      </c>
      <c r="C12" s="49">
        <v>6895171.2000000002</v>
      </c>
      <c r="D12" s="49">
        <v>0</v>
      </c>
      <c r="E12" s="49">
        <f>C12+D12</f>
        <v>6895171.2000000002</v>
      </c>
      <c r="F12" s="49">
        <v>4688798</v>
      </c>
      <c r="G12" s="49">
        <v>2080203</v>
      </c>
      <c r="H12" s="49">
        <f>E12-F12</f>
        <v>2206373.2000000002</v>
      </c>
    </row>
    <row r="13" spans="1:8">
      <c r="A13" s="5"/>
      <c r="B13" s="18"/>
      <c r="C13" s="49"/>
      <c r="D13" s="49"/>
      <c r="E13" s="49"/>
      <c r="F13" s="49"/>
      <c r="G13" s="49"/>
      <c r="H13" s="49"/>
    </row>
    <row r="14" spans="1:8">
      <c r="A14" s="5"/>
      <c r="B14" s="18" t="s">
        <v>38</v>
      </c>
      <c r="C14" s="49">
        <v>0</v>
      </c>
      <c r="D14" s="49">
        <v>0</v>
      </c>
      <c r="E14" s="49">
        <f>C14+D14</f>
        <v>0</v>
      </c>
      <c r="F14" s="49">
        <v>0</v>
      </c>
      <c r="G14" s="49">
        <v>0</v>
      </c>
      <c r="H14" s="49">
        <f>E14-F14</f>
        <v>0</v>
      </c>
    </row>
    <row r="15" spans="1:8">
      <c r="A15" s="6"/>
      <c r="B15" s="19"/>
      <c r="C15" s="50"/>
      <c r="D15" s="50"/>
      <c r="E15" s="50"/>
      <c r="F15" s="50"/>
      <c r="G15" s="50"/>
      <c r="H15" s="50"/>
    </row>
    <row r="16" spans="1:8">
      <c r="A16" s="20"/>
      <c r="B16" s="13" t="s">
        <v>53</v>
      </c>
      <c r="C16" s="17">
        <f>SUM(C6+C8+C10+C12+C14)</f>
        <v>245453973.59999999</v>
      </c>
      <c r="D16" s="17">
        <f>SUM(D6+D8+D10+D12+D14)</f>
        <v>112682651.31</v>
      </c>
      <c r="E16" s="17">
        <f>SUM(E6+E8+E10+E12+E14)</f>
        <v>358136624.91000003</v>
      </c>
      <c r="F16" s="17">
        <f t="shared" ref="F16:H16" si="0">SUM(F6+F8+F10+F12+F14)</f>
        <v>206636031.68000001</v>
      </c>
      <c r="G16" s="17">
        <f t="shared" si="0"/>
        <v>187590862.42000002</v>
      </c>
      <c r="H16" s="17">
        <f t="shared" si="0"/>
        <v>151500593.23000002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showGridLines="0" workbookViewId="0">
      <selection activeCell="A2" sqref="A2"/>
    </sheetView>
  </sheetViews>
  <sheetFormatPr baseColWidth="10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>
      <c r="A1" s="51" t="s">
        <v>170</v>
      </c>
      <c r="B1" s="52"/>
      <c r="C1" s="52"/>
      <c r="D1" s="52"/>
      <c r="E1" s="52"/>
      <c r="F1" s="52"/>
      <c r="G1" s="52"/>
      <c r="H1" s="53"/>
    </row>
    <row r="2" spans="1:8">
      <c r="B2" s="27"/>
      <c r="C2" s="27"/>
      <c r="D2" s="27"/>
      <c r="E2" s="27"/>
      <c r="F2" s="27"/>
      <c r="G2" s="27"/>
      <c r="H2" s="27"/>
    </row>
    <row r="3" spans="1:8">
      <c r="A3" s="56" t="s">
        <v>54</v>
      </c>
      <c r="B3" s="57"/>
      <c r="C3" s="51" t="s">
        <v>60</v>
      </c>
      <c r="D3" s="52"/>
      <c r="E3" s="52"/>
      <c r="F3" s="52"/>
      <c r="G3" s="53"/>
      <c r="H3" s="54" t="s">
        <v>59</v>
      </c>
    </row>
    <row r="4" spans="1:8" ht="24.95" customHeight="1">
      <c r="A4" s="58"/>
      <c r="B4" s="59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5"/>
    </row>
    <row r="5" spans="1:8">
      <c r="A5" s="60"/>
      <c r="B5" s="61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>
      <c r="A6" s="28"/>
      <c r="B6" s="24"/>
      <c r="C6" s="36"/>
      <c r="D6" s="36"/>
      <c r="E6" s="36"/>
      <c r="F6" s="36"/>
      <c r="G6" s="36"/>
      <c r="H6" s="36"/>
    </row>
    <row r="7" spans="1:8">
      <c r="A7" s="4" t="s">
        <v>130</v>
      </c>
      <c r="B7" s="22"/>
      <c r="C7" s="15">
        <v>9905184.7699999996</v>
      </c>
      <c r="D7" s="15">
        <v>-171204.43</v>
      </c>
      <c r="E7" s="15">
        <f>C7+D7</f>
        <v>9733980.3399999999</v>
      </c>
      <c r="F7" s="15">
        <v>5122223.96</v>
      </c>
      <c r="G7" s="15">
        <v>4261514.01</v>
      </c>
      <c r="H7" s="15">
        <f>E7-F7</f>
        <v>4611756.38</v>
      </c>
    </row>
    <row r="8" spans="1:8">
      <c r="A8" s="4" t="s">
        <v>131</v>
      </c>
      <c r="B8" s="22"/>
      <c r="C8" s="15">
        <v>336846.26</v>
      </c>
      <c r="D8" s="15">
        <v>-6378.68</v>
      </c>
      <c r="E8" s="15">
        <f t="shared" ref="E8:E45" si="0">C8+D8</f>
        <v>330467.58</v>
      </c>
      <c r="F8" s="15">
        <v>220927.06</v>
      </c>
      <c r="G8" s="15">
        <v>218346.72</v>
      </c>
      <c r="H8" s="15">
        <f t="shared" ref="H8:H45" si="1">E8-F8</f>
        <v>109540.52000000002</v>
      </c>
    </row>
    <row r="9" spans="1:8">
      <c r="A9" s="4" t="s">
        <v>132</v>
      </c>
      <c r="B9" s="22"/>
      <c r="C9" s="15">
        <v>419662.34</v>
      </c>
      <c r="D9" s="15">
        <v>4000.39</v>
      </c>
      <c r="E9" s="15">
        <f t="shared" si="0"/>
        <v>423662.73000000004</v>
      </c>
      <c r="F9" s="15">
        <v>282912.45</v>
      </c>
      <c r="G9" s="15">
        <v>279247.65999999997</v>
      </c>
      <c r="H9" s="15">
        <f t="shared" si="1"/>
        <v>140750.28000000003</v>
      </c>
    </row>
    <row r="10" spans="1:8">
      <c r="A10" s="4" t="s">
        <v>133</v>
      </c>
      <c r="B10" s="22"/>
      <c r="C10" s="15">
        <v>1518187.99</v>
      </c>
      <c r="D10" s="15">
        <v>444768.2</v>
      </c>
      <c r="E10" s="15">
        <f t="shared" si="0"/>
        <v>1962956.19</v>
      </c>
      <c r="F10" s="15">
        <v>1207563.57</v>
      </c>
      <c r="G10" s="15">
        <v>869756.61</v>
      </c>
      <c r="H10" s="15">
        <f t="shared" si="1"/>
        <v>755392.61999999988</v>
      </c>
    </row>
    <row r="11" spans="1:8">
      <c r="A11" s="4" t="s">
        <v>134</v>
      </c>
      <c r="B11" s="22"/>
      <c r="C11" s="15">
        <v>1025472.08</v>
      </c>
      <c r="D11" s="15">
        <v>-2874.49</v>
      </c>
      <c r="E11" s="15">
        <f t="shared" si="0"/>
        <v>1022597.59</v>
      </c>
      <c r="F11" s="15">
        <v>666364.71</v>
      </c>
      <c r="G11" s="15">
        <v>624004.9</v>
      </c>
      <c r="H11" s="15">
        <f t="shared" si="1"/>
        <v>356232.88</v>
      </c>
    </row>
    <row r="12" spans="1:8">
      <c r="A12" s="4" t="s">
        <v>135</v>
      </c>
      <c r="B12" s="22"/>
      <c r="C12" s="15">
        <v>22882064.059999999</v>
      </c>
      <c r="D12" s="15">
        <v>-125192.77</v>
      </c>
      <c r="E12" s="15">
        <f t="shared" si="0"/>
        <v>22756871.289999999</v>
      </c>
      <c r="F12" s="15">
        <v>16662063.92</v>
      </c>
      <c r="G12" s="15">
        <v>13717913.42</v>
      </c>
      <c r="H12" s="15">
        <f t="shared" si="1"/>
        <v>6094807.3699999992</v>
      </c>
    </row>
    <row r="13" spans="1:8">
      <c r="A13" s="4" t="s">
        <v>136</v>
      </c>
      <c r="B13" s="22"/>
      <c r="C13" s="15">
        <v>445027.76</v>
      </c>
      <c r="D13" s="15">
        <v>0</v>
      </c>
      <c r="E13" s="15">
        <f t="shared" si="0"/>
        <v>445027.76</v>
      </c>
      <c r="F13" s="15">
        <v>294480</v>
      </c>
      <c r="G13" s="15">
        <v>0</v>
      </c>
      <c r="H13" s="15">
        <f t="shared" si="1"/>
        <v>150547.76</v>
      </c>
    </row>
    <row r="14" spans="1:8">
      <c r="A14" s="4" t="s">
        <v>137</v>
      </c>
      <c r="B14" s="22"/>
      <c r="C14" s="15">
        <v>862741.45</v>
      </c>
      <c r="D14" s="15">
        <v>30237.97</v>
      </c>
      <c r="E14" s="15">
        <f t="shared" si="0"/>
        <v>892979.41999999993</v>
      </c>
      <c r="F14" s="15">
        <v>578255.65</v>
      </c>
      <c r="G14" s="15">
        <v>570358.02</v>
      </c>
      <c r="H14" s="15">
        <f t="shared" si="1"/>
        <v>314723.7699999999</v>
      </c>
    </row>
    <row r="15" spans="1:8">
      <c r="A15" s="4" t="s">
        <v>138</v>
      </c>
      <c r="B15" s="22"/>
      <c r="C15" s="15">
        <v>1163487.18</v>
      </c>
      <c r="D15" s="15">
        <v>-17387.87</v>
      </c>
      <c r="E15" s="15">
        <f t="shared" si="0"/>
        <v>1146099.3099999998</v>
      </c>
      <c r="F15" s="15">
        <v>732544.91</v>
      </c>
      <c r="G15" s="15">
        <v>721236.99</v>
      </c>
      <c r="H15" s="15">
        <f t="shared" si="1"/>
        <v>413554.39999999979</v>
      </c>
    </row>
    <row r="16" spans="1:8">
      <c r="A16" s="4" t="s">
        <v>139</v>
      </c>
      <c r="B16" s="22"/>
      <c r="C16" s="15">
        <v>718910.67</v>
      </c>
      <c r="D16" s="15">
        <v>-6230.7</v>
      </c>
      <c r="E16" s="15">
        <f t="shared" si="0"/>
        <v>712679.97000000009</v>
      </c>
      <c r="F16" s="15">
        <v>448872.41</v>
      </c>
      <c r="G16" s="15">
        <v>440222.25</v>
      </c>
      <c r="H16" s="15">
        <f t="shared" si="1"/>
        <v>263807.56000000011</v>
      </c>
    </row>
    <row r="17" spans="1:8">
      <c r="A17" s="4" t="s">
        <v>140</v>
      </c>
      <c r="B17" s="22"/>
      <c r="C17" s="15">
        <v>385348.34</v>
      </c>
      <c r="D17" s="15">
        <v>60484.67</v>
      </c>
      <c r="E17" s="15">
        <f t="shared" si="0"/>
        <v>445833.01</v>
      </c>
      <c r="F17" s="15">
        <v>292011.7</v>
      </c>
      <c r="G17" s="15">
        <v>290716.24</v>
      </c>
      <c r="H17" s="15">
        <f t="shared" si="1"/>
        <v>153821.31</v>
      </c>
    </row>
    <row r="18" spans="1:8">
      <c r="A18" s="4" t="s">
        <v>141</v>
      </c>
      <c r="B18" s="22"/>
      <c r="C18" s="15">
        <v>1355122.65</v>
      </c>
      <c r="D18" s="15">
        <v>288978.96000000002</v>
      </c>
      <c r="E18" s="15">
        <f t="shared" si="0"/>
        <v>1644101.6099999999</v>
      </c>
      <c r="F18" s="15">
        <v>1001298.29</v>
      </c>
      <c r="G18" s="15">
        <v>974919.78</v>
      </c>
      <c r="H18" s="15">
        <f t="shared" si="1"/>
        <v>642803.31999999983</v>
      </c>
    </row>
    <row r="19" spans="1:8">
      <c r="A19" s="4" t="s">
        <v>142</v>
      </c>
      <c r="B19" s="22"/>
      <c r="C19" s="15">
        <v>2275922.64</v>
      </c>
      <c r="D19" s="15">
        <v>294597.65999999997</v>
      </c>
      <c r="E19" s="15">
        <f t="shared" si="0"/>
        <v>2570520.3000000003</v>
      </c>
      <c r="F19" s="15">
        <v>1691070.51</v>
      </c>
      <c r="G19" s="15">
        <v>1502577.96</v>
      </c>
      <c r="H19" s="15">
        <f t="shared" si="1"/>
        <v>879449.79000000027</v>
      </c>
    </row>
    <row r="20" spans="1:8">
      <c r="A20" s="4" t="s">
        <v>143</v>
      </c>
      <c r="B20" s="22"/>
      <c r="C20" s="15">
        <v>3515149.69</v>
      </c>
      <c r="D20" s="15">
        <v>97956.08</v>
      </c>
      <c r="E20" s="15">
        <f t="shared" si="0"/>
        <v>3613105.77</v>
      </c>
      <c r="F20" s="15">
        <v>2139564.7200000002</v>
      </c>
      <c r="G20" s="15">
        <v>2025394.64</v>
      </c>
      <c r="H20" s="15">
        <f t="shared" si="1"/>
        <v>1473541.0499999998</v>
      </c>
    </row>
    <row r="21" spans="1:8">
      <c r="A21" s="4" t="s">
        <v>144</v>
      </c>
      <c r="B21" s="22"/>
      <c r="C21" s="15">
        <v>11594399.119999999</v>
      </c>
      <c r="D21" s="15">
        <v>5097795.8899999997</v>
      </c>
      <c r="E21" s="15">
        <f t="shared" si="0"/>
        <v>16692195.009999998</v>
      </c>
      <c r="F21" s="15">
        <v>6913847.8499999996</v>
      </c>
      <c r="G21" s="15">
        <v>4246576.82</v>
      </c>
      <c r="H21" s="15">
        <f t="shared" si="1"/>
        <v>9778347.1599999983</v>
      </c>
    </row>
    <row r="22" spans="1:8">
      <c r="A22" s="4" t="s">
        <v>145</v>
      </c>
      <c r="B22" s="22"/>
      <c r="C22" s="15">
        <v>2363189.9700000002</v>
      </c>
      <c r="D22" s="15">
        <v>-28921.07</v>
      </c>
      <c r="E22" s="15">
        <f t="shared" si="0"/>
        <v>2334268.9000000004</v>
      </c>
      <c r="F22" s="15">
        <v>1510581.19</v>
      </c>
      <c r="G22" s="15">
        <v>1458946.58</v>
      </c>
      <c r="H22" s="15">
        <f t="shared" si="1"/>
        <v>823687.71000000043</v>
      </c>
    </row>
    <row r="23" spans="1:8">
      <c r="A23" s="4" t="s">
        <v>146</v>
      </c>
      <c r="B23" s="22"/>
      <c r="C23" s="15">
        <v>1274344.6599999999</v>
      </c>
      <c r="D23" s="15">
        <v>-7172.51</v>
      </c>
      <c r="E23" s="15">
        <f t="shared" si="0"/>
        <v>1267172.1499999999</v>
      </c>
      <c r="F23" s="15">
        <v>855487.91</v>
      </c>
      <c r="G23" s="15">
        <v>812540.8</v>
      </c>
      <c r="H23" s="15">
        <f t="shared" si="1"/>
        <v>411684.23999999987</v>
      </c>
    </row>
    <row r="24" spans="1:8">
      <c r="A24" s="4" t="s">
        <v>147</v>
      </c>
      <c r="B24" s="22"/>
      <c r="C24" s="15">
        <v>51304074.539999999</v>
      </c>
      <c r="D24" s="15">
        <v>-34613866.25</v>
      </c>
      <c r="E24" s="15">
        <f t="shared" si="0"/>
        <v>16690208.289999999</v>
      </c>
      <c r="F24" s="15">
        <v>3916580.11</v>
      </c>
      <c r="G24" s="15">
        <v>3753438.07</v>
      </c>
      <c r="H24" s="15">
        <f t="shared" si="1"/>
        <v>12773628.18</v>
      </c>
    </row>
    <row r="25" spans="1:8">
      <c r="A25" s="4" t="s">
        <v>148</v>
      </c>
      <c r="B25" s="22"/>
      <c r="C25" s="15">
        <v>923805.51</v>
      </c>
      <c r="D25" s="15">
        <v>-202759.69</v>
      </c>
      <c r="E25" s="15">
        <f t="shared" si="0"/>
        <v>721045.82000000007</v>
      </c>
      <c r="F25" s="15">
        <v>326834.58</v>
      </c>
      <c r="G25" s="15">
        <v>320659.92</v>
      </c>
      <c r="H25" s="15">
        <f t="shared" si="1"/>
        <v>394211.24000000005</v>
      </c>
    </row>
    <row r="26" spans="1:8">
      <c r="A26" s="4" t="s">
        <v>149</v>
      </c>
      <c r="B26" s="22"/>
      <c r="C26" s="15">
        <v>9080455.3900000006</v>
      </c>
      <c r="D26" s="15">
        <v>-1314959.99</v>
      </c>
      <c r="E26" s="15">
        <f t="shared" si="0"/>
        <v>7765495.4000000004</v>
      </c>
      <c r="F26" s="15">
        <v>5128205.59</v>
      </c>
      <c r="G26" s="15">
        <v>3252840.21</v>
      </c>
      <c r="H26" s="15">
        <f t="shared" si="1"/>
        <v>2637289.8100000005</v>
      </c>
    </row>
    <row r="27" spans="1:8">
      <c r="A27" s="4" t="s">
        <v>150</v>
      </c>
      <c r="B27" s="22"/>
      <c r="C27" s="15">
        <v>1650784.55</v>
      </c>
      <c r="D27" s="15">
        <v>1853.48</v>
      </c>
      <c r="E27" s="15">
        <f t="shared" si="0"/>
        <v>1652638.03</v>
      </c>
      <c r="F27" s="15">
        <v>1067814.53</v>
      </c>
      <c r="G27" s="15">
        <v>1057025.0900000001</v>
      </c>
      <c r="H27" s="15">
        <f t="shared" si="1"/>
        <v>584823.5</v>
      </c>
    </row>
    <row r="28" spans="1:8">
      <c r="A28" s="4" t="s">
        <v>151</v>
      </c>
      <c r="B28" s="22"/>
      <c r="C28" s="15">
        <v>42127241.869999997</v>
      </c>
      <c r="D28" s="15">
        <v>7246579.8099999996</v>
      </c>
      <c r="E28" s="15">
        <f t="shared" si="0"/>
        <v>49373821.68</v>
      </c>
      <c r="F28" s="15">
        <v>28608652.34</v>
      </c>
      <c r="G28" s="15">
        <v>27683907.859999999</v>
      </c>
      <c r="H28" s="15">
        <f t="shared" si="1"/>
        <v>20765169.34</v>
      </c>
    </row>
    <row r="29" spans="1:8">
      <c r="A29" s="4" t="s">
        <v>152</v>
      </c>
      <c r="B29" s="22"/>
      <c r="C29" s="15">
        <v>10938609.369999999</v>
      </c>
      <c r="D29" s="15">
        <v>1177482.8899999999</v>
      </c>
      <c r="E29" s="15">
        <f t="shared" si="0"/>
        <v>12116092.26</v>
      </c>
      <c r="F29" s="15">
        <v>8300215.6200000001</v>
      </c>
      <c r="G29" s="15">
        <v>6711361.21</v>
      </c>
      <c r="H29" s="15">
        <f t="shared" si="1"/>
        <v>3815876.6399999997</v>
      </c>
    </row>
    <row r="30" spans="1:8">
      <c r="A30" s="4" t="s">
        <v>153</v>
      </c>
      <c r="B30" s="22"/>
      <c r="C30" s="15">
        <v>7168132.9699999997</v>
      </c>
      <c r="D30" s="15">
        <v>128459687.27</v>
      </c>
      <c r="E30" s="15">
        <f t="shared" si="0"/>
        <v>135627820.24000001</v>
      </c>
      <c r="F30" s="15">
        <v>76237477.560000002</v>
      </c>
      <c r="G30" s="15">
        <v>74196622.040000007</v>
      </c>
      <c r="H30" s="15">
        <f t="shared" si="1"/>
        <v>59390342.680000007</v>
      </c>
    </row>
    <row r="31" spans="1:8">
      <c r="A31" s="4" t="s">
        <v>154</v>
      </c>
      <c r="B31" s="22"/>
      <c r="C31" s="15">
        <v>3453252.89</v>
      </c>
      <c r="D31" s="15">
        <v>32339.439999999999</v>
      </c>
      <c r="E31" s="15">
        <f t="shared" si="0"/>
        <v>3485592.33</v>
      </c>
      <c r="F31" s="15">
        <v>2288858.7400000002</v>
      </c>
      <c r="G31" s="15">
        <v>2210923.79</v>
      </c>
      <c r="H31" s="15">
        <f t="shared" si="1"/>
        <v>1196733.5899999999</v>
      </c>
    </row>
    <row r="32" spans="1:8">
      <c r="A32" s="4" t="s">
        <v>155</v>
      </c>
      <c r="B32" s="22"/>
      <c r="C32" s="15">
        <v>10824032.800000001</v>
      </c>
      <c r="D32" s="15">
        <v>2199374.6</v>
      </c>
      <c r="E32" s="15">
        <f t="shared" si="0"/>
        <v>13023407.4</v>
      </c>
      <c r="F32" s="15">
        <v>8211123.5700000003</v>
      </c>
      <c r="G32" s="15">
        <v>7013868.8799999999</v>
      </c>
      <c r="H32" s="15">
        <f t="shared" si="1"/>
        <v>4812283.83</v>
      </c>
    </row>
    <row r="33" spans="1:8">
      <c r="A33" s="4" t="s">
        <v>156</v>
      </c>
      <c r="B33" s="22"/>
      <c r="C33" s="15">
        <v>3663982.66</v>
      </c>
      <c r="D33" s="15">
        <v>261949.51</v>
      </c>
      <c r="E33" s="15">
        <f t="shared" si="0"/>
        <v>3925932.17</v>
      </c>
      <c r="F33" s="15">
        <v>2638199.48</v>
      </c>
      <c r="G33" s="15">
        <v>2492830.2599999998</v>
      </c>
      <c r="H33" s="15">
        <f t="shared" si="1"/>
        <v>1287732.69</v>
      </c>
    </row>
    <row r="34" spans="1:8">
      <c r="A34" s="4" t="s">
        <v>157</v>
      </c>
      <c r="B34" s="22"/>
      <c r="C34" s="15">
        <v>2632520.84</v>
      </c>
      <c r="D34" s="15">
        <v>317370.34000000003</v>
      </c>
      <c r="E34" s="15">
        <f t="shared" si="0"/>
        <v>2949891.1799999997</v>
      </c>
      <c r="F34" s="15">
        <v>1941468.24</v>
      </c>
      <c r="G34" s="15">
        <v>1667427.26</v>
      </c>
      <c r="H34" s="15">
        <f t="shared" si="1"/>
        <v>1008422.9399999997</v>
      </c>
    </row>
    <row r="35" spans="1:8">
      <c r="A35" s="4" t="s">
        <v>158</v>
      </c>
      <c r="B35" s="22"/>
      <c r="C35" s="15">
        <v>1553141.32</v>
      </c>
      <c r="D35" s="15">
        <v>16792.259999999998</v>
      </c>
      <c r="E35" s="15">
        <f t="shared" si="0"/>
        <v>1569933.58</v>
      </c>
      <c r="F35" s="15">
        <v>964564.22</v>
      </c>
      <c r="G35" s="15">
        <v>864301.7</v>
      </c>
      <c r="H35" s="15">
        <f t="shared" si="1"/>
        <v>605369.3600000001</v>
      </c>
    </row>
    <row r="36" spans="1:8">
      <c r="A36" s="4" t="s">
        <v>159</v>
      </c>
      <c r="B36" s="22"/>
      <c r="C36" s="15">
        <v>1200551.24</v>
      </c>
      <c r="D36" s="15">
        <v>109281.02</v>
      </c>
      <c r="E36" s="15">
        <f t="shared" si="0"/>
        <v>1309832.26</v>
      </c>
      <c r="F36" s="15">
        <v>930087.49</v>
      </c>
      <c r="G36" s="15">
        <v>720168.71</v>
      </c>
      <c r="H36" s="15">
        <f t="shared" si="1"/>
        <v>379744.77</v>
      </c>
    </row>
    <row r="37" spans="1:8">
      <c r="A37" s="4" t="s">
        <v>160</v>
      </c>
      <c r="B37" s="22"/>
      <c r="C37" s="15">
        <v>13913231.67</v>
      </c>
      <c r="D37" s="15">
        <v>1110091.6499999999</v>
      </c>
      <c r="E37" s="15">
        <f t="shared" si="0"/>
        <v>15023323.32</v>
      </c>
      <c r="F37" s="15">
        <v>9628847.1300000008</v>
      </c>
      <c r="G37" s="15">
        <v>8404967.3900000006</v>
      </c>
      <c r="H37" s="15">
        <f t="shared" si="1"/>
        <v>5394476.1899999995</v>
      </c>
    </row>
    <row r="38" spans="1:8">
      <c r="A38" s="4" t="s">
        <v>161</v>
      </c>
      <c r="B38" s="22"/>
      <c r="C38" s="15">
        <v>7152291.3300000001</v>
      </c>
      <c r="D38" s="15">
        <v>584127.32999999996</v>
      </c>
      <c r="E38" s="15">
        <f t="shared" si="0"/>
        <v>7736418.6600000001</v>
      </c>
      <c r="F38" s="15">
        <v>6050596.2400000002</v>
      </c>
      <c r="G38" s="15">
        <v>5331661.8</v>
      </c>
      <c r="H38" s="15">
        <f t="shared" si="1"/>
        <v>1685822.42</v>
      </c>
    </row>
    <row r="39" spans="1:8">
      <c r="A39" s="4" t="s">
        <v>162</v>
      </c>
      <c r="B39" s="22"/>
      <c r="C39" s="15">
        <v>1646182.78</v>
      </c>
      <c r="D39" s="15">
        <v>-57105.02</v>
      </c>
      <c r="E39" s="15">
        <f t="shared" si="0"/>
        <v>1589077.76</v>
      </c>
      <c r="F39" s="15">
        <v>912780.21</v>
      </c>
      <c r="G39" s="15">
        <v>861627.1</v>
      </c>
      <c r="H39" s="15">
        <f t="shared" si="1"/>
        <v>676297.55</v>
      </c>
    </row>
    <row r="40" spans="1:8">
      <c r="A40" s="4" t="s">
        <v>163</v>
      </c>
      <c r="B40" s="22"/>
      <c r="C40" s="15">
        <v>4505056.96</v>
      </c>
      <c r="D40" s="15">
        <v>-48002.73</v>
      </c>
      <c r="E40" s="15">
        <f t="shared" si="0"/>
        <v>4457054.2299999995</v>
      </c>
      <c r="F40" s="15">
        <v>2839266.02</v>
      </c>
      <c r="G40" s="15">
        <v>2690714.02</v>
      </c>
      <c r="H40" s="15">
        <f t="shared" si="1"/>
        <v>1617788.2099999995</v>
      </c>
    </row>
    <row r="41" spans="1:8">
      <c r="A41" s="4" t="s">
        <v>164</v>
      </c>
      <c r="B41" s="22"/>
      <c r="C41" s="15">
        <v>3656009.58</v>
      </c>
      <c r="D41" s="15">
        <v>-117002.25</v>
      </c>
      <c r="E41" s="15">
        <f t="shared" si="0"/>
        <v>3539007.33</v>
      </c>
      <c r="F41" s="15">
        <v>2038340.34</v>
      </c>
      <c r="G41" s="15">
        <v>1993043.97</v>
      </c>
      <c r="H41" s="15">
        <f t="shared" si="1"/>
        <v>1500666.99</v>
      </c>
    </row>
    <row r="42" spans="1:8">
      <c r="A42" s="4" t="s">
        <v>165</v>
      </c>
      <c r="B42" s="22"/>
      <c r="C42" s="15">
        <v>459358.09</v>
      </c>
      <c r="D42" s="15">
        <v>-25308.959999999999</v>
      </c>
      <c r="E42" s="15">
        <f t="shared" si="0"/>
        <v>434049.13</v>
      </c>
      <c r="F42" s="15">
        <v>281599.78999999998</v>
      </c>
      <c r="G42" s="15">
        <v>225358.65</v>
      </c>
      <c r="H42" s="15">
        <f t="shared" si="1"/>
        <v>152449.34000000003</v>
      </c>
    </row>
    <row r="43" spans="1:8">
      <c r="A43" s="4" t="s">
        <v>166</v>
      </c>
      <c r="B43" s="22"/>
      <c r="C43" s="15">
        <v>1777624.22</v>
      </c>
      <c r="D43" s="15">
        <v>20215.95</v>
      </c>
      <c r="E43" s="15">
        <f t="shared" si="0"/>
        <v>1797840.17</v>
      </c>
      <c r="F43" s="15">
        <v>1144017.4099999999</v>
      </c>
      <c r="G43" s="15">
        <v>1044838.26</v>
      </c>
      <c r="H43" s="15">
        <f t="shared" si="1"/>
        <v>653822.76</v>
      </c>
    </row>
    <row r="44" spans="1:8">
      <c r="A44" s="4" t="s">
        <v>167</v>
      </c>
      <c r="B44" s="22"/>
      <c r="C44" s="15">
        <v>1416156.47</v>
      </c>
      <c r="D44" s="15">
        <v>-33215.06</v>
      </c>
      <c r="E44" s="15">
        <f t="shared" si="0"/>
        <v>1382941.41</v>
      </c>
      <c r="F44" s="15">
        <v>897587.81</v>
      </c>
      <c r="G44" s="15">
        <v>862007.29</v>
      </c>
      <c r="H44" s="15">
        <f t="shared" si="1"/>
        <v>485353.59999999986</v>
      </c>
    </row>
    <row r="45" spans="1:8">
      <c r="A45" s="4" t="s">
        <v>168</v>
      </c>
      <c r="B45" s="22"/>
      <c r="C45" s="15">
        <v>2366414.92</v>
      </c>
      <c r="D45" s="15">
        <v>1604268.41</v>
      </c>
      <c r="E45" s="15">
        <f t="shared" si="0"/>
        <v>3970683.33</v>
      </c>
      <c r="F45" s="15">
        <v>1662843.85</v>
      </c>
      <c r="G45" s="15">
        <v>1216995.54</v>
      </c>
      <c r="H45" s="15">
        <f t="shared" si="1"/>
        <v>2307839.48</v>
      </c>
    </row>
    <row r="46" spans="1:8">
      <c r="A46" s="4"/>
      <c r="B46" s="22"/>
      <c r="C46" s="15"/>
      <c r="D46" s="15"/>
      <c r="E46" s="15"/>
      <c r="F46" s="15"/>
      <c r="G46" s="15"/>
      <c r="H46" s="15"/>
    </row>
    <row r="47" spans="1:8">
      <c r="A47" s="4"/>
      <c r="B47" s="25"/>
      <c r="C47" s="16"/>
      <c r="D47" s="16"/>
      <c r="E47" s="16"/>
      <c r="F47" s="16"/>
      <c r="G47" s="16"/>
      <c r="H47" s="16"/>
    </row>
    <row r="48" spans="1:8">
      <c r="A48" s="26"/>
      <c r="B48" s="47" t="s">
        <v>53</v>
      </c>
      <c r="C48" s="23">
        <f t="shared" ref="C48:H48" si="2">SUM(C7:C47)</f>
        <v>245453973.59999999</v>
      </c>
      <c r="D48" s="23">
        <f t="shared" si="2"/>
        <v>112682651.31</v>
      </c>
      <c r="E48" s="23">
        <f t="shared" si="2"/>
        <v>358136624.90999997</v>
      </c>
      <c r="F48" s="23">
        <f t="shared" si="2"/>
        <v>206636031.68000001</v>
      </c>
      <c r="G48" s="23">
        <f t="shared" si="2"/>
        <v>187590862.41999996</v>
      </c>
      <c r="H48" s="23">
        <f t="shared" si="2"/>
        <v>151500593.23000002</v>
      </c>
    </row>
    <row r="51" spans="1:8" ht="45" customHeight="1">
      <c r="A51" s="51" t="s">
        <v>128</v>
      </c>
      <c r="B51" s="52"/>
      <c r="C51" s="52"/>
      <c r="D51" s="52"/>
      <c r="E51" s="52"/>
      <c r="F51" s="52"/>
      <c r="G51" s="52"/>
      <c r="H51" s="53"/>
    </row>
    <row r="53" spans="1:8">
      <c r="A53" s="56" t="s">
        <v>54</v>
      </c>
      <c r="B53" s="57"/>
      <c r="C53" s="51" t="s">
        <v>60</v>
      </c>
      <c r="D53" s="52"/>
      <c r="E53" s="52"/>
      <c r="F53" s="52"/>
      <c r="G53" s="53"/>
      <c r="H53" s="54" t="s">
        <v>59</v>
      </c>
    </row>
    <row r="54" spans="1:8" ht="22.5">
      <c r="A54" s="58"/>
      <c r="B54" s="59"/>
      <c r="C54" s="9" t="s">
        <v>55</v>
      </c>
      <c r="D54" s="9" t="s">
        <v>125</v>
      </c>
      <c r="E54" s="9" t="s">
        <v>56</v>
      </c>
      <c r="F54" s="9" t="s">
        <v>57</v>
      </c>
      <c r="G54" s="9" t="s">
        <v>58</v>
      </c>
      <c r="H54" s="55"/>
    </row>
    <row r="55" spans="1:8">
      <c r="A55" s="60"/>
      <c r="B55" s="61"/>
      <c r="C55" s="10">
        <v>1</v>
      </c>
      <c r="D55" s="10">
        <v>2</v>
      </c>
      <c r="E55" s="10" t="s">
        <v>126</v>
      </c>
      <c r="F55" s="10">
        <v>4</v>
      </c>
      <c r="G55" s="10">
        <v>5</v>
      </c>
      <c r="H55" s="10" t="s">
        <v>127</v>
      </c>
    </row>
    <row r="56" spans="1:8">
      <c r="A56" s="28"/>
      <c r="B56" s="29"/>
      <c r="C56" s="33"/>
      <c r="D56" s="33"/>
      <c r="E56" s="33"/>
      <c r="F56" s="33"/>
      <c r="G56" s="33"/>
      <c r="H56" s="33"/>
    </row>
    <row r="57" spans="1:8">
      <c r="A57" s="4" t="s">
        <v>8</v>
      </c>
      <c r="B57" s="2"/>
      <c r="C57" s="34"/>
      <c r="D57" s="34"/>
      <c r="E57" s="34"/>
      <c r="F57" s="34"/>
      <c r="G57" s="34"/>
      <c r="H57" s="34"/>
    </row>
    <row r="58" spans="1:8">
      <c r="A58" s="4" t="s">
        <v>9</v>
      </c>
      <c r="B58" s="2"/>
      <c r="C58" s="34"/>
      <c r="D58" s="34"/>
      <c r="E58" s="34"/>
      <c r="F58" s="34"/>
      <c r="G58" s="34"/>
      <c r="H58" s="34"/>
    </row>
    <row r="59" spans="1:8">
      <c r="A59" s="4" t="s">
        <v>10</v>
      </c>
      <c r="B59" s="2"/>
      <c r="C59" s="34"/>
      <c r="D59" s="34"/>
      <c r="E59" s="34"/>
      <c r="F59" s="34"/>
      <c r="G59" s="34"/>
      <c r="H59" s="34"/>
    </row>
    <row r="60" spans="1:8">
      <c r="A60" s="4" t="s">
        <v>11</v>
      </c>
      <c r="B60" s="2"/>
      <c r="C60" s="34"/>
      <c r="D60" s="34"/>
      <c r="E60" s="34"/>
      <c r="F60" s="34"/>
      <c r="G60" s="34"/>
      <c r="H60" s="34"/>
    </row>
    <row r="61" spans="1:8">
      <c r="A61" s="4"/>
      <c r="B61" s="2"/>
      <c r="C61" s="35"/>
      <c r="D61" s="35"/>
      <c r="E61" s="35"/>
      <c r="F61" s="35"/>
      <c r="G61" s="35"/>
      <c r="H61" s="35"/>
    </row>
    <row r="62" spans="1:8">
      <c r="A62" s="26"/>
      <c r="B62" s="47" t="s">
        <v>53</v>
      </c>
      <c r="C62" s="23"/>
      <c r="D62" s="23"/>
      <c r="E62" s="23"/>
      <c r="F62" s="23"/>
      <c r="G62" s="23"/>
      <c r="H62" s="23"/>
    </row>
    <row r="65" spans="1:8" ht="45" customHeight="1">
      <c r="A65" s="51" t="s">
        <v>129</v>
      </c>
      <c r="B65" s="52"/>
      <c r="C65" s="52"/>
      <c r="D65" s="52"/>
      <c r="E65" s="52"/>
      <c r="F65" s="52"/>
      <c r="G65" s="52"/>
      <c r="H65" s="53"/>
    </row>
    <row r="66" spans="1:8">
      <c r="A66" s="56" t="s">
        <v>54</v>
      </c>
      <c r="B66" s="57"/>
      <c r="C66" s="51" t="s">
        <v>60</v>
      </c>
      <c r="D66" s="52"/>
      <c r="E66" s="52"/>
      <c r="F66" s="52"/>
      <c r="G66" s="53"/>
      <c r="H66" s="54" t="s">
        <v>59</v>
      </c>
    </row>
    <row r="67" spans="1:8" ht="22.5">
      <c r="A67" s="58"/>
      <c r="B67" s="59"/>
      <c r="C67" s="9" t="s">
        <v>55</v>
      </c>
      <c r="D67" s="9" t="s">
        <v>125</v>
      </c>
      <c r="E67" s="9" t="s">
        <v>56</v>
      </c>
      <c r="F67" s="9" t="s">
        <v>57</v>
      </c>
      <c r="G67" s="9" t="s">
        <v>58</v>
      </c>
      <c r="H67" s="55"/>
    </row>
    <row r="68" spans="1:8">
      <c r="A68" s="60"/>
      <c r="B68" s="61"/>
      <c r="C68" s="10">
        <v>1</v>
      </c>
      <c r="D68" s="10">
        <v>2</v>
      </c>
      <c r="E68" s="10" t="s">
        <v>126</v>
      </c>
      <c r="F68" s="10">
        <v>4</v>
      </c>
      <c r="G68" s="10">
        <v>5</v>
      </c>
      <c r="H68" s="10" t="s">
        <v>127</v>
      </c>
    </row>
    <row r="69" spans="1:8">
      <c r="A69" s="28"/>
      <c r="B69" s="29"/>
      <c r="C69" s="33"/>
      <c r="D69" s="33"/>
      <c r="E69" s="33"/>
      <c r="F69" s="33"/>
      <c r="G69" s="33"/>
      <c r="H69" s="33"/>
    </row>
    <row r="70" spans="1:8" ht="22.5">
      <c r="A70" s="4"/>
      <c r="B70" s="31" t="s">
        <v>13</v>
      </c>
      <c r="C70" s="34"/>
      <c r="D70" s="34"/>
      <c r="E70" s="34"/>
      <c r="F70" s="34"/>
      <c r="G70" s="34"/>
      <c r="H70" s="34"/>
    </row>
    <row r="71" spans="1:8">
      <c r="A71" s="4"/>
      <c r="B71" s="31"/>
      <c r="C71" s="34"/>
      <c r="D71" s="34"/>
      <c r="E71" s="34"/>
      <c r="F71" s="34"/>
      <c r="G71" s="34"/>
      <c r="H71" s="34"/>
    </row>
    <row r="72" spans="1:8">
      <c r="A72" s="4"/>
      <c r="B72" s="31" t="s">
        <v>12</v>
      </c>
      <c r="C72" s="34"/>
      <c r="D72" s="34"/>
      <c r="E72" s="34"/>
      <c r="F72" s="34"/>
      <c r="G72" s="34"/>
      <c r="H72" s="34"/>
    </row>
    <row r="73" spans="1:8">
      <c r="A73" s="4"/>
      <c r="B73" s="31"/>
      <c r="C73" s="34"/>
      <c r="D73" s="34"/>
      <c r="E73" s="34"/>
      <c r="F73" s="34"/>
      <c r="G73" s="34"/>
      <c r="H73" s="34"/>
    </row>
    <row r="74" spans="1:8" ht="22.5">
      <c r="A74" s="4"/>
      <c r="B74" s="31" t="s">
        <v>14</v>
      </c>
      <c r="C74" s="34"/>
      <c r="D74" s="34"/>
      <c r="E74" s="34"/>
      <c r="F74" s="34"/>
      <c r="G74" s="34"/>
      <c r="H74" s="34"/>
    </row>
    <row r="75" spans="1:8">
      <c r="A75" s="4"/>
      <c r="B75" s="31"/>
      <c r="C75" s="34"/>
      <c r="D75" s="34"/>
      <c r="E75" s="34"/>
      <c r="F75" s="34"/>
      <c r="G75" s="34"/>
      <c r="H75" s="34"/>
    </row>
    <row r="76" spans="1:8" ht="22.5">
      <c r="A76" s="4"/>
      <c r="B76" s="31" t="s">
        <v>26</v>
      </c>
      <c r="C76" s="34"/>
      <c r="D76" s="34"/>
      <c r="E76" s="34"/>
      <c r="F76" s="34"/>
      <c r="G76" s="34"/>
      <c r="H76" s="34"/>
    </row>
    <row r="77" spans="1:8">
      <c r="A77" s="4"/>
      <c r="B77" s="31"/>
      <c r="C77" s="34"/>
      <c r="D77" s="34"/>
      <c r="E77" s="34"/>
      <c r="F77" s="34"/>
      <c r="G77" s="34"/>
      <c r="H77" s="34"/>
    </row>
    <row r="78" spans="1:8" ht="22.5">
      <c r="A78" s="4"/>
      <c r="B78" s="31" t="s">
        <v>27</v>
      </c>
      <c r="C78" s="34"/>
      <c r="D78" s="34"/>
      <c r="E78" s="34"/>
      <c r="F78" s="34"/>
      <c r="G78" s="34"/>
      <c r="H78" s="34"/>
    </row>
    <row r="79" spans="1:8">
      <c r="A79" s="4"/>
      <c r="B79" s="31"/>
      <c r="C79" s="34"/>
      <c r="D79" s="34"/>
      <c r="E79" s="34"/>
      <c r="F79" s="34"/>
      <c r="G79" s="34"/>
      <c r="H79" s="34"/>
    </row>
    <row r="80" spans="1:8" ht="22.5">
      <c r="A80" s="4"/>
      <c r="B80" s="31" t="s">
        <v>34</v>
      </c>
      <c r="C80" s="34"/>
      <c r="D80" s="34"/>
      <c r="E80" s="34"/>
      <c r="F80" s="34"/>
      <c r="G80" s="34"/>
      <c r="H80" s="34"/>
    </row>
    <row r="81" spans="1:8">
      <c r="A81" s="4"/>
      <c r="B81" s="31"/>
      <c r="C81" s="34"/>
      <c r="D81" s="34"/>
      <c r="E81" s="34"/>
      <c r="F81" s="34"/>
      <c r="G81" s="34"/>
      <c r="H81" s="34"/>
    </row>
    <row r="82" spans="1:8">
      <c r="A82" s="4"/>
      <c r="B82" s="31" t="s">
        <v>15</v>
      </c>
      <c r="C82" s="34"/>
      <c r="D82" s="34"/>
      <c r="E82" s="34"/>
      <c r="F82" s="34"/>
      <c r="G82" s="34"/>
      <c r="H82" s="34"/>
    </row>
    <row r="83" spans="1:8">
      <c r="A83" s="30"/>
      <c r="B83" s="32"/>
      <c r="C83" s="35"/>
      <c r="D83" s="35"/>
      <c r="E83" s="35"/>
      <c r="F83" s="35"/>
      <c r="G83" s="35"/>
      <c r="H83" s="35"/>
    </row>
    <row r="84" spans="1:8">
      <c r="A84" s="26"/>
      <c r="B84" s="47" t="s">
        <v>53</v>
      </c>
      <c r="C84" s="23"/>
      <c r="D84" s="23"/>
      <c r="E84" s="23"/>
      <c r="F84" s="23"/>
      <c r="G84" s="23"/>
      <c r="H84" s="23"/>
    </row>
  </sheetData>
  <sheetProtection formatCells="0" formatColumns="0" formatRows="0" insertRows="0" deleteRows="0" autoFilter="0"/>
  <mergeCells count="12">
    <mergeCell ref="A1:H1"/>
    <mergeCell ref="A3:B5"/>
    <mergeCell ref="A51:H51"/>
    <mergeCell ref="A53:B55"/>
    <mergeCell ref="C3:G3"/>
    <mergeCell ref="H3:H4"/>
    <mergeCell ref="A65:H65"/>
    <mergeCell ref="A66:B68"/>
    <mergeCell ref="C66:G66"/>
    <mergeCell ref="H66:H67"/>
    <mergeCell ref="C53:G53"/>
    <mergeCell ref="H53:H5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>
      <selection activeCell="A2" sqref="A2:B4"/>
    </sheetView>
  </sheetViews>
  <sheetFormatPr baseColWidth="10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>
      <c r="A1" s="51" t="s">
        <v>169</v>
      </c>
      <c r="B1" s="52"/>
      <c r="C1" s="52"/>
      <c r="D1" s="52"/>
      <c r="E1" s="52"/>
      <c r="F1" s="52"/>
      <c r="G1" s="52"/>
      <c r="H1" s="53"/>
    </row>
    <row r="2" spans="1:8">
      <c r="A2" s="56" t="s">
        <v>54</v>
      </c>
      <c r="B2" s="57"/>
      <c r="C2" s="51" t="s">
        <v>60</v>
      </c>
      <c r="D2" s="52"/>
      <c r="E2" s="52"/>
      <c r="F2" s="52"/>
      <c r="G2" s="53"/>
      <c r="H2" s="54" t="s">
        <v>59</v>
      </c>
    </row>
    <row r="3" spans="1:8" ht="24.95" customHeight="1">
      <c r="A3" s="58"/>
      <c r="B3" s="5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5"/>
    </row>
    <row r="4" spans="1:8">
      <c r="A4" s="60"/>
      <c r="B4" s="6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4"/>
      <c r="B5" s="45"/>
      <c r="C5" s="14"/>
      <c r="D5" s="14"/>
      <c r="E5" s="14"/>
      <c r="F5" s="14"/>
      <c r="G5" s="14"/>
      <c r="H5" s="14"/>
    </row>
    <row r="6" spans="1:8">
      <c r="A6" s="41" t="s">
        <v>16</v>
      </c>
      <c r="B6" s="39"/>
      <c r="C6" s="15">
        <f t="shared" ref="C6:H6" si="0">SUM(C7:C14)</f>
        <v>124917560.27999999</v>
      </c>
      <c r="D6" s="15">
        <f t="shared" si="0"/>
        <v>15027552.469999999</v>
      </c>
      <c r="E6" s="15">
        <f t="shared" si="0"/>
        <v>139945112.75</v>
      </c>
      <c r="F6" s="15">
        <f t="shared" si="0"/>
        <v>85263921.980000004</v>
      </c>
      <c r="G6" s="15">
        <f t="shared" si="0"/>
        <v>74671328.299999997</v>
      </c>
      <c r="H6" s="15">
        <f t="shared" si="0"/>
        <v>54681190.770000003</v>
      </c>
    </row>
    <row r="7" spans="1:8">
      <c r="A7" s="38"/>
      <c r="B7" s="42" t="s">
        <v>42</v>
      </c>
      <c r="C7" s="15">
        <v>26270726.109999999</v>
      </c>
      <c r="D7" s="15">
        <v>-152421.60999999999</v>
      </c>
      <c r="E7" s="15">
        <f>C7+D7</f>
        <v>26118304.5</v>
      </c>
      <c r="F7" s="15">
        <v>18843576.539999999</v>
      </c>
      <c r="G7" s="15">
        <v>15805431.619999999</v>
      </c>
      <c r="H7" s="15">
        <f>E7-F7</f>
        <v>7274727.9600000009</v>
      </c>
    </row>
    <row r="8" spans="1:8">
      <c r="A8" s="38"/>
      <c r="B8" s="42" t="s">
        <v>17</v>
      </c>
      <c r="C8" s="15">
        <v>715301.88</v>
      </c>
      <c r="D8" s="15">
        <v>54105.99</v>
      </c>
      <c r="E8" s="15">
        <f t="shared" ref="E8:E14" si="1">C8+D8</f>
        <v>769407.87</v>
      </c>
      <c r="F8" s="15">
        <v>512938.76</v>
      </c>
      <c r="G8" s="15">
        <v>509062.96</v>
      </c>
      <c r="H8" s="15">
        <f t="shared" ref="H8:H14" si="2">E8-F8</f>
        <v>256469.11</v>
      </c>
    </row>
    <row r="9" spans="1:8">
      <c r="A9" s="38"/>
      <c r="B9" s="42" t="s">
        <v>43</v>
      </c>
      <c r="C9" s="15">
        <v>14284508.619999999</v>
      </c>
      <c r="D9" s="15">
        <v>-191431.55</v>
      </c>
      <c r="E9" s="15">
        <f t="shared" si="1"/>
        <v>14093077.069999998</v>
      </c>
      <c r="F9" s="15">
        <v>7944570.5499999998</v>
      </c>
      <c r="G9" s="15">
        <v>7046313.4299999997</v>
      </c>
      <c r="H9" s="15">
        <f t="shared" si="2"/>
        <v>6148506.5199999986</v>
      </c>
    </row>
    <row r="10" spans="1:8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>
      <c r="A11" s="38"/>
      <c r="B11" s="42" t="s">
        <v>23</v>
      </c>
      <c r="C11" s="15">
        <v>12845658.359999999</v>
      </c>
      <c r="D11" s="15">
        <v>5294623.38</v>
      </c>
      <c r="E11" s="15">
        <f t="shared" si="1"/>
        <v>18140281.739999998</v>
      </c>
      <c r="F11" s="15">
        <v>7769335.7599999998</v>
      </c>
      <c r="G11" s="15">
        <v>5059117.62</v>
      </c>
      <c r="H11" s="15">
        <f t="shared" si="2"/>
        <v>10370945.979999999</v>
      </c>
    </row>
    <row r="12" spans="1:8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>
      <c r="A13" s="38"/>
      <c r="B13" s="42" t="s">
        <v>44</v>
      </c>
      <c r="C13" s="15">
        <v>58531123.57</v>
      </c>
      <c r="D13" s="15">
        <v>8841516.4399999995</v>
      </c>
      <c r="E13" s="15">
        <f t="shared" si="1"/>
        <v>67372640.010000005</v>
      </c>
      <c r="F13" s="15">
        <v>40430088.850000001</v>
      </c>
      <c r="G13" s="15">
        <v>37687608.759999998</v>
      </c>
      <c r="H13" s="15">
        <f t="shared" si="2"/>
        <v>26942551.160000004</v>
      </c>
    </row>
    <row r="14" spans="1:8">
      <c r="A14" s="38"/>
      <c r="B14" s="42" t="s">
        <v>19</v>
      </c>
      <c r="C14" s="15">
        <v>12270241.74</v>
      </c>
      <c r="D14" s="15">
        <v>1181159.82</v>
      </c>
      <c r="E14" s="15">
        <f t="shared" si="1"/>
        <v>13451401.560000001</v>
      </c>
      <c r="F14" s="15">
        <v>9763411.5199999996</v>
      </c>
      <c r="G14" s="15">
        <v>8563793.9100000001</v>
      </c>
      <c r="H14" s="15">
        <f t="shared" si="2"/>
        <v>3687990.040000001</v>
      </c>
    </row>
    <row r="15" spans="1:8">
      <c r="A15" s="40"/>
      <c r="B15" s="42"/>
      <c r="C15" s="15"/>
      <c r="D15" s="15"/>
      <c r="E15" s="15"/>
      <c r="F15" s="15"/>
      <c r="G15" s="15"/>
      <c r="H15" s="15"/>
    </row>
    <row r="16" spans="1:8">
      <c r="A16" s="41" t="s">
        <v>20</v>
      </c>
      <c r="B16" s="43"/>
      <c r="C16" s="15">
        <f t="shared" ref="C16:H16" si="3">SUM(C17:C23)</f>
        <v>118341508.40000001</v>
      </c>
      <c r="D16" s="15">
        <f t="shared" si="3"/>
        <v>95926330.430000007</v>
      </c>
      <c r="E16" s="15">
        <f t="shared" si="3"/>
        <v>214267838.82999998</v>
      </c>
      <c r="F16" s="15">
        <f t="shared" si="3"/>
        <v>119717878.84999999</v>
      </c>
      <c r="G16" s="15">
        <f t="shared" si="3"/>
        <v>111708280.58</v>
      </c>
      <c r="H16" s="15">
        <f t="shared" si="3"/>
        <v>94549959.979999989</v>
      </c>
    </row>
    <row r="17" spans="1:8">
      <c r="A17" s="38"/>
      <c r="B17" s="42" t="s">
        <v>45</v>
      </c>
      <c r="C17" s="15">
        <v>1646182.78</v>
      </c>
      <c r="D17" s="15">
        <v>-53371.74</v>
      </c>
      <c r="E17" s="15">
        <f>C17+D17</f>
        <v>1592811.04</v>
      </c>
      <c r="F17" s="15">
        <v>915758.49</v>
      </c>
      <c r="G17" s="15">
        <v>864605.38</v>
      </c>
      <c r="H17" s="15">
        <f t="shared" ref="H17:H23" si="4">E17-F17</f>
        <v>677052.55</v>
      </c>
    </row>
    <row r="18" spans="1:8">
      <c r="A18" s="38"/>
      <c r="B18" s="42" t="s">
        <v>28</v>
      </c>
      <c r="C18" s="15">
        <v>104323255.18000001</v>
      </c>
      <c r="D18" s="15">
        <v>96191572.099999994</v>
      </c>
      <c r="E18" s="15">
        <f t="shared" ref="E18:E23" si="5">C18+D18</f>
        <v>200514827.28</v>
      </c>
      <c r="F18" s="15">
        <v>111362307.65000001</v>
      </c>
      <c r="G18" s="15">
        <v>103940729.38</v>
      </c>
      <c r="H18" s="15">
        <f t="shared" si="4"/>
        <v>89152519.629999995</v>
      </c>
    </row>
    <row r="19" spans="1:8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>
      <c r="A20" s="38"/>
      <c r="B20" s="42" t="s">
        <v>46</v>
      </c>
      <c r="C20" s="15">
        <v>7137577.7999999998</v>
      </c>
      <c r="D20" s="15">
        <v>269367.61</v>
      </c>
      <c r="E20" s="15">
        <f t="shared" si="5"/>
        <v>7406945.4100000001</v>
      </c>
      <c r="F20" s="15">
        <v>4780734.26</v>
      </c>
      <c r="G20" s="15">
        <v>4358141.28</v>
      </c>
      <c r="H20" s="15">
        <f t="shared" si="4"/>
        <v>2626211.1500000004</v>
      </c>
    </row>
    <row r="21" spans="1:8">
      <c r="A21" s="38"/>
      <c r="B21" s="42" t="s">
        <v>47</v>
      </c>
      <c r="C21" s="15">
        <v>4115367.67</v>
      </c>
      <c r="D21" s="15">
        <v>-142311.21</v>
      </c>
      <c r="E21" s="15">
        <f t="shared" si="5"/>
        <v>3973056.46</v>
      </c>
      <c r="F21" s="15">
        <v>2319940.13</v>
      </c>
      <c r="G21" s="15">
        <v>2218402.62</v>
      </c>
      <c r="H21" s="15">
        <f t="shared" si="4"/>
        <v>1653116.33</v>
      </c>
    </row>
    <row r="22" spans="1:8">
      <c r="A22" s="38"/>
      <c r="B22" s="42" t="s">
        <v>48</v>
      </c>
      <c r="C22" s="15">
        <v>1119124.97</v>
      </c>
      <c r="D22" s="15">
        <v>-338926.33</v>
      </c>
      <c r="E22" s="15">
        <f t="shared" si="5"/>
        <v>780198.6399999999</v>
      </c>
      <c r="F22" s="15">
        <v>339138.32</v>
      </c>
      <c r="G22" s="15">
        <v>326401.91999999998</v>
      </c>
      <c r="H22" s="15">
        <f t="shared" si="4"/>
        <v>441060.31999999989</v>
      </c>
    </row>
    <row r="23" spans="1:8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>
      <c r="A24" s="40"/>
      <c r="B24" s="42"/>
      <c r="C24" s="15"/>
      <c r="D24" s="15"/>
      <c r="E24" s="15"/>
      <c r="F24" s="15"/>
      <c r="G24" s="15"/>
      <c r="H24" s="15"/>
    </row>
    <row r="25" spans="1:8">
      <c r="A25" s="41" t="s">
        <v>49</v>
      </c>
      <c r="B25" s="43"/>
      <c r="C25" s="15">
        <f t="shared" ref="C25:H25" si="6">SUM(C26:C34)</f>
        <v>2194904.92</v>
      </c>
      <c r="D25" s="15">
        <f t="shared" si="6"/>
        <v>1728768.41</v>
      </c>
      <c r="E25" s="15">
        <f t="shared" si="6"/>
        <v>3923673.33</v>
      </c>
      <c r="F25" s="15">
        <f t="shared" si="6"/>
        <v>1654230.85</v>
      </c>
      <c r="G25" s="15">
        <f t="shared" si="6"/>
        <v>1211253.54</v>
      </c>
      <c r="H25" s="15">
        <f t="shared" si="6"/>
        <v>2269442.48</v>
      </c>
    </row>
    <row r="26" spans="1:8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>
      <c r="A33" s="38"/>
      <c r="B33" s="42" t="s">
        <v>51</v>
      </c>
      <c r="C33" s="15">
        <v>2194904.92</v>
      </c>
      <c r="D33" s="15">
        <v>1728768.41</v>
      </c>
      <c r="E33" s="15">
        <f t="shared" si="8"/>
        <v>3923673.33</v>
      </c>
      <c r="F33" s="15">
        <v>1654230.85</v>
      </c>
      <c r="G33" s="15">
        <v>1211253.54</v>
      </c>
      <c r="H33" s="15">
        <f t="shared" si="7"/>
        <v>2269442.48</v>
      </c>
    </row>
    <row r="34" spans="1:8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>
      <c r="A35" s="40"/>
      <c r="B35" s="42"/>
      <c r="C35" s="15"/>
      <c r="D35" s="15"/>
      <c r="E35" s="15"/>
      <c r="F35" s="15"/>
      <c r="G35" s="15"/>
      <c r="H35" s="15"/>
    </row>
    <row r="36" spans="1:8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>
      <c r="A41" s="40"/>
      <c r="B41" s="42"/>
      <c r="C41" s="15"/>
      <c r="D41" s="15"/>
      <c r="E41" s="15"/>
      <c r="F41" s="15"/>
      <c r="G41" s="15"/>
      <c r="H41" s="15"/>
    </row>
    <row r="42" spans="1:8">
      <c r="A42" s="46"/>
      <c r="B42" s="47" t="s">
        <v>53</v>
      </c>
      <c r="C42" s="23">
        <f t="shared" ref="C42:H42" si="12">SUM(C36+C25+C16+C6)</f>
        <v>245453973.59999999</v>
      </c>
      <c r="D42" s="23">
        <f t="shared" si="12"/>
        <v>112682651.31</v>
      </c>
      <c r="E42" s="23">
        <f t="shared" si="12"/>
        <v>358136624.90999997</v>
      </c>
      <c r="F42" s="23">
        <f t="shared" si="12"/>
        <v>206636031.68000001</v>
      </c>
      <c r="G42" s="23">
        <f t="shared" si="12"/>
        <v>187590862.42000002</v>
      </c>
      <c r="H42" s="23">
        <f t="shared" si="12"/>
        <v>151500593.22999999</v>
      </c>
    </row>
    <row r="43" spans="1:8">
      <c r="A43" s="37"/>
      <c r="B43" s="37"/>
      <c r="C43" s="37"/>
      <c r="D43" s="37"/>
      <c r="E43" s="37"/>
      <c r="F43" s="37"/>
      <c r="G43" s="37"/>
      <c r="H43" s="37"/>
    </row>
    <row r="44" spans="1:8">
      <c r="A44" s="37"/>
      <c r="B44" s="37"/>
      <c r="C44" s="37"/>
      <c r="D44" s="37"/>
      <c r="E44" s="37"/>
      <c r="F44" s="37"/>
      <c r="G44" s="37"/>
      <c r="H44" s="37"/>
    </row>
    <row r="45" spans="1:8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2018-03-08T21:21:25Z</cp:lastPrinted>
  <dcterms:created xsi:type="dcterms:W3CDTF">2014-02-10T03:37:14Z</dcterms:created>
  <dcterms:modified xsi:type="dcterms:W3CDTF">2020-10-13T19:46:47Z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