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ública_2021_CP Adry\4to Trimestre_ 2021_ DIF Moroleón\"/>
    </mc:Choice>
  </mc:AlternateContent>
  <bookViews>
    <workbookView xWindow="0" yWindow="0" windowWidth="20490" windowHeight="891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40" i="4"/>
  <c r="E50" i="4"/>
  <c r="H50" i="4" s="1"/>
  <c r="E48" i="4"/>
  <c r="H48" i="4" s="1"/>
  <c r="E46" i="4"/>
  <c r="H46" i="4" s="1"/>
  <c r="E44" i="4"/>
  <c r="H44" i="4" s="1"/>
  <c r="E42" i="4"/>
  <c r="H42" i="4" s="1"/>
  <c r="E40" i="4"/>
  <c r="E38" i="4"/>
  <c r="H38" i="4" s="1"/>
  <c r="C52" i="4"/>
  <c r="G30" i="4"/>
  <c r="F30" i="4"/>
  <c r="E28" i="4"/>
  <c r="H28" i="4" s="1"/>
  <c r="E27" i="4"/>
  <c r="H27" i="4" s="1"/>
  <c r="E26" i="4"/>
  <c r="H26" i="4" s="1"/>
  <c r="E25" i="4"/>
  <c r="H25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30" i="4" l="1"/>
  <c r="H52" i="4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69" i="6" l="1"/>
  <c r="H69" i="6" s="1"/>
  <c r="E57" i="6"/>
  <c r="H57" i="6" s="1"/>
  <c r="C42" i="5"/>
  <c r="E53" i="6"/>
  <c r="H53" i="6" s="1"/>
  <c r="E16" i="8"/>
  <c r="E65" i="6"/>
  <c r="H65" i="6" s="1"/>
  <c r="E43" i="6"/>
  <c r="H43" i="6" s="1"/>
  <c r="E33" i="6"/>
  <c r="H33" i="6" s="1"/>
  <c r="E23" i="6"/>
  <c r="H23" i="6" s="1"/>
  <c r="E13" i="6"/>
  <c r="H13" i="6" s="1"/>
  <c r="F77" i="6"/>
  <c r="H16" i="5"/>
  <c r="H25" i="5"/>
  <c r="E36" i="5"/>
  <c r="E42" i="5" s="1"/>
  <c r="H38" i="5"/>
  <c r="H36" i="5" s="1"/>
  <c r="C77" i="6"/>
  <c r="H6" i="8"/>
  <c r="H16" i="8" s="1"/>
  <c r="E6" i="5"/>
  <c r="H13" i="5"/>
  <c r="H6" i="5" s="1"/>
  <c r="G77" i="6"/>
  <c r="D77" i="6"/>
  <c r="E5" i="6"/>
  <c r="D42" i="5"/>
  <c r="F42" i="5"/>
  <c r="G42" i="5"/>
  <c r="E25" i="5"/>
  <c r="E16" i="5"/>
  <c r="H42" i="5" l="1"/>
  <c r="E77" i="6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<sst xmlns="http://schemas.openxmlformats.org/spreadsheetml/2006/main" count="203" uniqueCount="142">
  <si>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</si>
  <si>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</si>
  <si>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</si>
  <si>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</si>
  <si>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</si>
  <si>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</si>
  <si>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</si>
  <si>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</si>
  <si>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</si>
  <si>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</si>
  <si>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</si>
  <si>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</si>
  <si>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</si>
  <si>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</si>
  <si>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</si>
  <si>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</si>
  <si>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</si>
  <si>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</si>
  <si>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</si>
  <si>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</si>
  <si>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</si>
  <si>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</si>
  <si>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</si>
  <si>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</si>
  <si>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</si>
  <si>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</si>
  <si>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</si>
  <si>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</si>
  <si>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</si>
  <si>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</si>
  <si>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</si>
  <si>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</si>
  <si>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</si>
  <si>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</si>
  <si>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</si>
  <si>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</si>
  <si>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</si>
  <si>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</si>
  <si>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</si>
  <si>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</si>
  <si>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</si>
  <si>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</si>
  <si>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</si>
  <si>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</si>
  <si>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</si>
  <si>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</si>
  <si>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</si>
  <si>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</si>
  <si>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</si>
  <si>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</si>
  <si>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</si>
  <si>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</si>
  <si>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</si>
  <si>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</si>
  <si>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</si>
  <si>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</si>
  <si>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</si>
  <si>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</si>
  <si>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</si>
  <si>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</si>
  <si>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</si>
  <si>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</si>
  <si>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</si>
  <si>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</si>
  <si>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</si>
  <si>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</si>
  <si>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</si>
  <si>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</si>
  <si>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</si>
  <si>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</si>
  <si>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</si>
  <si>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</si>
  <si>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</si>
  <si>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</si>
  <si>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</si>
  <si>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</si>
  <si>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</si>
  <si>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</si>
  <si>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</si>
  <si>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</si>
  <si>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</si>
  <si>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</si>
  <si>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</si>
  <si>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</si>
  <si>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</si>
  <si>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</si>
  <si>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</si>
  <si>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</si>
  <si>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</si>
  <si>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</si>
  <si>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</si>
  <si>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</si>
  <si>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</si>
  <si>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</si>
  <si>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</si>
  <si>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</si>
  <si>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</si>
  <si>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</si>
  <si>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</si>
  <si>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</si>
  <si>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</si>
  <si>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</si>
  <si>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</si>
  <si>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</si>
  <si>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</si>
  <si>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</si>
  <si>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</si>
  <si>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</si>
  <si>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</si>
  <si>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</si>
  <si>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</si>
  <si>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</si>
  <si>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</si>
  <si>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</si>
  <si>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</si>
  <si>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</si>
  <si>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</si>
  <si>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</si>
  <si>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</si>
  <si>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</si>
  <si>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</si>
  <si>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</si>
  <si>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</si>
  <si>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</si>
  <si>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</si>
  <si>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</si>
  <si>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</si>
  <si>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</si>
  <si>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</si>
  <si>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</si>
  <si>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</si>
  <si>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</si>
  <si>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</si>
  <si>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</si>
  <si>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Moroleón, Gto.
Estado Analítico del Ejercicio del Presupuesto de Egresos
Clasificación por Objeto del Gasto(Capítulo y Concepto)
Del 1 de Enero AL 31 DE DICIEMBRE DEL 2021</t>
  </si>
  <si>
    <t>Sistema Integral para el Desarrollo de la Familia del Municipio de Moroleón, Gto.
Estado Analítico del Ejercicio del Presupuesto de Egresos
Clasificación Ecónomica (Por Tipo de Gasto)
Del 1 de Enero AL 31 DE DICIEMBRE DEL 2021</t>
  </si>
  <si>
    <t>DIF MOROLEÓN</t>
  </si>
  <si>
    <t>Sistema Integral para el Desarrollo de la Familia del Municipio de Moroleón, Gto.
Estado Analítico del Ejercicio del Presupuesto de Egresos
Clasificación Administrativa
Del 1 de Enero AL 31 DE DICIEMBRE DEL 2021</t>
  </si>
  <si>
    <t>Gobierno (Federal/Estatal/Municipal) de Sistema Integral para el Desarrollo de la Familia del Municipio de Moroleón, Gto.
Estado Analítico del Ejercicio del Presupuesto de Egresos
Clasificación Administrativa
Del 1 de Enero AL 31 DE DICIEMBRE DEL 2021</t>
  </si>
  <si>
    <t>Sector Paraestatal del Gobierno (Federal/Estatal/Municipal) de Sistema Integral para el Desarrollo de la Familia del Municipio de Moroleón, Gto.
Estado Analítico del Ejercicio del Presupuesto de Egresos
Clasificación Administrativa
Del 1 de Enero AL 31 DE DICIEMBRE DEL 2021</t>
  </si>
  <si>
    <t>Sistema Integral para el Desarrollo de la Familia del Municipio de Moroleón, Gto.
Estado Análitico del Ejercicio del Presupuesto de Egresos
Clasificación Funcional (Finalidad y Función)
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</si>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</sst>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>
      <alignment horizontal="left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topLeftCell="A34" zoomScale="55" zoomScaleNormal="55" workbookViewId="0">
      <selection activeCell="L76" sqref="L76"/>
    </sheetView>
  </sheetViews>
  <sheetFormatPr baseColWidth="10" defaultRowHeight="11.25" x14ac:dyDescent="0.2"/>
  <cols>
    <col min="1" max="1" width="13.33203125" style="1" customWidth="1"/>
    <col min="2" max="2" width="69.33203125" style="1" customWidth="1"/>
    <col min="3" max="8" width="26.83203125" style="1" customWidth="1"/>
    <col min="9" max="16384" width="12" style="1"/>
  </cols>
  <sheetData>
    <row r="1" spans="1:8" ht="50.1" customHeight="1" x14ac:dyDescent="0.2">
      <c r="A1" s="53" t="s">
        <v>134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4.9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7981530.54</v>
      </c>
      <c r="D5" s="14">
        <f>SUM(D6:D12)</f>
        <v>1773920.93</v>
      </c>
      <c r="E5" s="14">
        <f>C5+D5</f>
        <v>9755451.4700000007</v>
      </c>
      <c r="F5" s="14">
        <f>SUM(F6:F12)</f>
        <v>8995239.7899999991</v>
      </c>
      <c r="G5" s="14">
        <f>SUM(G6:G12)</f>
        <v>8183891.2699999996</v>
      </c>
      <c r="H5" s="14">
        <f>E5-F5</f>
        <v>760211.68000000156</v>
      </c>
    </row>
    <row r="6" spans="1:8" x14ac:dyDescent="0.2">
      <c r="A6" s="49">
        <v>1100</v>
      </c>
      <c r="B6" s="11" t="s">
        <v>76</v>
      </c>
      <c r="C6" s="15">
        <v>4340432.75</v>
      </c>
      <c r="D6" s="15">
        <v>-62750.79</v>
      </c>
      <c r="E6" s="15">
        <f t="shared" ref="E6:E69" si="0">C6+D6</f>
        <v>4277681.96</v>
      </c>
      <c r="F6" s="15">
        <v>4160508.53</v>
      </c>
      <c r="G6" s="15">
        <v>4160508.53</v>
      </c>
      <c r="H6" s="15">
        <f t="shared" ref="H6:H69" si="1">E6-F6</f>
        <v>117173.43000000017</v>
      </c>
    </row>
    <row r="7" spans="1:8" x14ac:dyDescent="0.2">
      <c r="A7" s="49">
        <v>1200</v>
      </c>
      <c r="B7" s="11" t="s">
        <v>77</v>
      </c>
      <c r="C7" s="15">
        <v>0</v>
      </c>
      <c r="D7" s="15">
        <v>8392</v>
      </c>
      <c r="E7" s="15">
        <f t="shared" si="0"/>
        <v>8392</v>
      </c>
      <c r="F7" s="15">
        <v>8352</v>
      </c>
      <c r="G7" s="15">
        <v>8352</v>
      </c>
      <c r="H7" s="15">
        <f t="shared" si="1"/>
        <v>40</v>
      </c>
    </row>
    <row r="8" spans="1:8" x14ac:dyDescent="0.2">
      <c r="A8" s="49">
        <v>1300</v>
      </c>
      <c r="B8" s="11" t="s">
        <v>78</v>
      </c>
      <c r="C8" s="15">
        <v>848911.71</v>
      </c>
      <c r="D8" s="15">
        <v>605756.23</v>
      </c>
      <c r="E8" s="15">
        <f t="shared" si="0"/>
        <v>1454667.94</v>
      </c>
      <c r="F8" s="15">
        <v>888618.57</v>
      </c>
      <c r="G8" s="15">
        <v>848444.78</v>
      </c>
      <c r="H8" s="15">
        <f t="shared" si="1"/>
        <v>566049.37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2792186.08</v>
      </c>
      <c r="D10" s="15">
        <v>1222523.49</v>
      </c>
      <c r="E10" s="15">
        <f t="shared" si="0"/>
        <v>4014709.5700000003</v>
      </c>
      <c r="F10" s="15">
        <v>3937760.69</v>
      </c>
      <c r="G10" s="15">
        <v>3166585.96</v>
      </c>
      <c r="H10" s="15">
        <f t="shared" si="1"/>
        <v>76948.880000000354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1099600.23</v>
      </c>
      <c r="D13" s="15">
        <f>SUM(D14:D22)</f>
        <v>187651.09</v>
      </c>
      <c r="E13" s="15">
        <f t="shared" si="0"/>
        <v>1287251.32</v>
      </c>
      <c r="F13" s="15">
        <f>SUM(F14:F22)</f>
        <v>647637.37000000011</v>
      </c>
      <c r="G13" s="15">
        <f>SUM(G14:G22)</f>
        <v>647637.37000000011</v>
      </c>
      <c r="H13" s="15">
        <f t="shared" si="1"/>
        <v>639613.94999999995</v>
      </c>
    </row>
    <row r="14" spans="1:8" x14ac:dyDescent="0.2">
      <c r="A14" s="49">
        <v>2100</v>
      </c>
      <c r="B14" s="11" t="s">
        <v>81</v>
      </c>
      <c r="C14" s="15">
        <v>126500</v>
      </c>
      <c r="D14" s="15">
        <v>-3002</v>
      </c>
      <c r="E14" s="15">
        <f t="shared" si="0"/>
        <v>123498</v>
      </c>
      <c r="F14" s="15">
        <v>84671.48</v>
      </c>
      <c r="G14" s="15">
        <v>84671.48</v>
      </c>
      <c r="H14" s="15">
        <f t="shared" si="1"/>
        <v>38826.520000000004</v>
      </c>
    </row>
    <row r="15" spans="1:8" x14ac:dyDescent="0.2">
      <c r="A15" s="49">
        <v>2200</v>
      </c>
      <c r="B15" s="11" t="s">
        <v>82</v>
      </c>
      <c r="C15" s="15">
        <v>650300.23</v>
      </c>
      <c r="D15" s="15">
        <v>133367</v>
      </c>
      <c r="E15" s="15">
        <f t="shared" si="0"/>
        <v>783667.23</v>
      </c>
      <c r="F15" s="15">
        <v>337971.65</v>
      </c>
      <c r="G15" s="15">
        <v>337971.65</v>
      </c>
      <c r="H15" s="15">
        <f t="shared" si="1"/>
        <v>445695.57999999996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17300</v>
      </c>
      <c r="D17" s="15">
        <v>10776</v>
      </c>
      <c r="E17" s="15">
        <f t="shared" si="0"/>
        <v>28076</v>
      </c>
      <c r="F17" s="15">
        <v>21257</v>
      </c>
      <c r="G17" s="15">
        <v>21257</v>
      </c>
      <c r="H17" s="15">
        <f t="shared" si="1"/>
        <v>6819</v>
      </c>
    </row>
    <row r="18" spans="1:8" x14ac:dyDescent="0.2">
      <c r="A18" s="49">
        <v>2500</v>
      </c>
      <c r="B18" s="11" t="s">
        <v>85</v>
      </c>
      <c r="C18" s="15">
        <v>22000</v>
      </c>
      <c r="D18" s="15">
        <v>10000</v>
      </c>
      <c r="E18" s="15">
        <f t="shared" si="0"/>
        <v>32000</v>
      </c>
      <c r="F18" s="15">
        <v>31149.57</v>
      </c>
      <c r="G18" s="15">
        <v>31149.57</v>
      </c>
      <c r="H18" s="15">
        <f t="shared" si="1"/>
        <v>850.43000000000029</v>
      </c>
    </row>
    <row r="19" spans="1:8" x14ac:dyDescent="0.2">
      <c r="A19" s="49">
        <v>2600</v>
      </c>
      <c r="B19" s="11" t="s">
        <v>86</v>
      </c>
      <c r="C19" s="15">
        <v>250000</v>
      </c>
      <c r="D19" s="15">
        <v>45286.09</v>
      </c>
      <c r="E19" s="15">
        <f t="shared" si="0"/>
        <v>295286.08999999997</v>
      </c>
      <c r="F19" s="15">
        <v>161639.87</v>
      </c>
      <c r="G19" s="15">
        <v>161639.87</v>
      </c>
      <c r="H19" s="15">
        <f t="shared" si="1"/>
        <v>133646.21999999997</v>
      </c>
    </row>
    <row r="20" spans="1:8" x14ac:dyDescent="0.2">
      <c r="A20" s="49">
        <v>2700</v>
      </c>
      <c r="B20" s="11" t="s">
        <v>87</v>
      </c>
      <c r="C20" s="15">
        <v>3000</v>
      </c>
      <c r="D20" s="15">
        <v>-1500</v>
      </c>
      <c r="E20" s="15">
        <f t="shared" si="0"/>
        <v>1500</v>
      </c>
      <c r="F20" s="15">
        <v>0</v>
      </c>
      <c r="G20" s="15">
        <v>0</v>
      </c>
      <c r="H20" s="15">
        <f t="shared" si="1"/>
        <v>1500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30500</v>
      </c>
      <c r="D22" s="15">
        <v>-7276</v>
      </c>
      <c r="E22" s="15">
        <f t="shared" si="0"/>
        <v>23224</v>
      </c>
      <c r="F22" s="15">
        <v>10947.8</v>
      </c>
      <c r="G22" s="15">
        <v>10947.8</v>
      </c>
      <c r="H22" s="15">
        <f t="shared" si="1"/>
        <v>12276.2</v>
      </c>
    </row>
    <row r="23" spans="1:8" x14ac:dyDescent="0.2">
      <c r="A23" s="48" t="s">
        <v>69</v>
      </c>
      <c r="B23" s="7"/>
      <c r="C23" s="15">
        <f>SUM(C24:C32)</f>
        <v>831792.76</v>
      </c>
      <c r="D23" s="15">
        <f>SUM(D24:D32)</f>
        <v>43728.42</v>
      </c>
      <c r="E23" s="15">
        <f t="shared" si="0"/>
        <v>875521.18</v>
      </c>
      <c r="F23" s="15">
        <f>SUM(F24:F32)</f>
        <v>388063.57</v>
      </c>
      <c r="G23" s="15">
        <f>SUM(G24:G32)</f>
        <v>388063.57</v>
      </c>
      <c r="H23" s="15">
        <f t="shared" si="1"/>
        <v>487457.61000000004</v>
      </c>
    </row>
    <row r="24" spans="1:8" x14ac:dyDescent="0.2">
      <c r="A24" s="49">
        <v>3100</v>
      </c>
      <c r="B24" s="11" t="s">
        <v>90</v>
      </c>
      <c r="C24" s="15">
        <v>131500</v>
      </c>
      <c r="D24" s="15">
        <v>24783</v>
      </c>
      <c r="E24" s="15">
        <f t="shared" si="0"/>
        <v>156283</v>
      </c>
      <c r="F24" s="15">
        <v>118048.54</v>
      </c>
      <c r="G24" s="15">
        <v>118048.54</v>
      </c>
      <c r="H24" s="15">
        <f t="shared" si="1"/>
        <v>38234.460000000006</v>
      </c>
    </row>
    <row r="25" spans="1:8" x14ac:dyDescent="0.2">
      <c r="A25" s="49">
        <v>3200</v>
      </c>
      <c r="B25" s="11" t="s">
        <v>91</v>
      </c>
      <c r="C25" s="15">
        <v>28000</v>
      </c>
      <c r="D25" s="15">
        <v>-12609.65</v>
      </c>
      <c r="E25" s="15">
        <f t="shared" si="0"/>
        <v>15390.35</v>
      </c>
      <c r="F25" s="15">
        <v>2192.4</v>
      </c>
      <c r="G25" s="15">
        <v>2192.4</v>
      </c>
      <c r="H25" s="15">
        <f t="shared" si="1"/>
        <v>13197.95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27846</v>
      </c>
      <c r="E27" s="15">
        <f t="shared" si="0"/>
        <v>130546</v>
      </c>
      <c r="F27" s="15">
        <v>82782.58</v>
      </c>
      <c r="G27" s="15">
        <v>82782.58</v>
      </c>
      <c r="H27" s="15">
        <f t="shared" si="1"/>
        <v>47763.42</v>
      </c>
    </row>
    <row r="28" spans="1:8" x14ac:dyDescent="0.2">
      <c r="A28" s="49">
        <v>3500</v>
      </c>
      <c r="B28" s="11" t="s">
        <v>94</v>
      </c>
      <c r="C28" s="15">
        <v>104500</v>
      </c>
      <c r="D28" s="15">
        <v>8909.07</v>
      </c>
      <c r="E28" s="15">
        <f t="shared" si="0"/>
        <v>113409.07</v>
      </c>
      <c r="F28" s="15">
        <v>36263.01</v>
      </c>
      <c r="G28" s="15">
        <v>36263.01</v>
      </c>
      <c r="H28" s="15">
        <f t="shared" si="1"/>
        <v>77146.06</v>
      </c>
    </row>
    <row r="29" spans="1:8" x14ac:dyDescent="0.2">
      <c r="A29" s="49">
        <v>3600</v>
      </c>
      <c r="B29" s="11" t="s">
        <v>95</v>
      </c>
      <c r="C29" s="15">
        <v>18500</v>
      </c>
      <c r="D29" s="15">
        <v>-4200</v>
      </c>
      <c r="E29" s="15">
        <f t="shared" si="0"/>
        <v>14300</v>
      </c>
      <c r="F29" s="15">
        <v>0</v>
      </c>
      <c r="G29" s="15">
        <v>0</v>
      </c>
      <c r="H29" s="15">
        <f t="shared" si="1"/>
        <v>14300</v>
      </c>
    </row>
    <row r="30" spans="1:8" x14ac:dyDescent="0.2">
      <c r="A30" s="49">
        <v>3700</v>
      </c>
      <c r="B30" s="11" t="s">
        <v>96</v>
      </c>
      <c r="C30" s="15">
        <v>31000</v>
      </c>
      <c r="D30" s="15">
        <v>-2000</v>
      </c>
      <c r="E30" s="15">
        <f t="shared" si="0"/>
        <v>29000</v>
      </c>
      <c r="F30" s="15">
        <v>18181.13</v>
      </c>
      <c r="G30" s="15">
        <v>18181.13</v>
      </c>
      <c r="H30" s="15">
        <f t="shared" si="1"/>
        <v>10818.869999999999</v>
      </c>
    </row>
    <row r="31" spans="1:8" x14ac:dyDescent="0.2">
      <c r="A31" s="49">
        <v>3800</v>
      </c>
      <c r="B31" s="11" t="s">
        <v>97</v>
      </c>
      <c r="C31" s="15">
        <v>252000</v>
      </c>
      <c r="D31" s="15">
        <v>-1000</v>
      </c>
      <c r="E31" s="15">
        <f t="shared" si="0"/>
        <v>251000</v>
      </c>
      <c r="F31" s="15">
        <v>6178.91</v>
      </c>
      <c r="G31" s="15">
        <v>6178.91</v>
      </c>
      <c r="H31" s="15">
        <f t="shared" si="1"/>
        <v>244821.09</v>
      </c>
    </row>
    <row r="32" spans="1:8" x14ac:dyDescent="0.2">
      <c r="A32" s="49">
        <v>3900</v>
      </c>
      <c r="B32" s="11" t="s">
        <v>19</v>
      </c>
      <c r="C32" s="15">
        <v>163592.76</v>
      </c>
      <c r="D32" s="15">
        <v>2000</v>
      </c>
      <c r="E32" s="15">
        <f t="shared" si="0"/>
        <v>165592.76</v>
      </c>
      <c r="F32" s="15">
        <v>124417</v>
      </c>
      <c r="G32" s="15">
        <v>124417</v>
      </c>
      <c r="H32" s="15">
        <f t="shared" si="1"/>
        <v>41175.760000000009</v>
      </c>
    </row>
    <row r="33" spans="1:8" x14ac:dyDescent="0.2">
      <c r="A33" s="48" t="s">
        <v>70</v>
      </c>
      <c r="B33" s="7"/>
      <c r="C33" s="15">
        <f>SUM(C34:C42)</f>
        <v>293263.7</v>
      </c>
      <c r="D33" s="15">
        <f>SUM(D34:D42)</f>
        <v>24755</v>
      </c>
      <c r="E33" s="15">
        <f t="shared" si="0"/>
        <v>318018.7</v>
      </c>
      <c r="F33" s="15">
        <f>SUM(F34:F42)</f>
        <v>284273.21999999997</v>
      </c>
      <c r="G33" s="15">
        <f>SUM(G34:G42)</f>
        <v>284273.21999999997</v>
      </c>
      <c r="H33" s="15">
        <f t="shared" si="1"/>
        <v>33745.48000000004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143390</v>
      </c>
      <c r="D37" s="15">
        <v>24755</v>
      </c>
      <c r="E37" s="15">
        <f t="shared" si="0"/>
        <v>168145</v>
      </c>
      <c r="F37" s="15">
        <v>134493.76999999999</v>
      </c>
      <c r="G37" s="15">
        <v>134493.76999999999</v>
      </c>
      <c r="H37" s="15">
        <f t="shared" si="1"/>
        <v>33651.23000000001</v>
      </c>
    </row>
    <row r="38" spans="1:8" x14ac:dyDescent="0.2">
      <c r="A38" s="49">
        <v>4500</v>
      </c>
      <c r="B38" s="11" t="s">
        <v>41</v>
      </c>
      <c r="C38" s="15">
        <v>149873.70000000001</v>
      </c>
      <c r="D38" s="15">
        <v>0</v>
      </c>
      <c r="E38" s="15">
        <f t="shared" si="0"/>
        <v>149873.70000000001</v>
      </c>
      <c r="F38" s="15">
        <v>149779.45000000001</v>
      </c>
      <c r="G38" s="15">
        <v>149779.45000000001</v>
      </c>
      <c r="H38" s="15">
        <f t="shared" si="1"/>
        <v>94.25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40000</v>
      </c>
      <c r="D43" s="15">
        <f>SUM(D44:D52)</f>
        <v>42992.05</v>
      </c>
      <c r="E43" s="15">
        <f t="shared" si="0"/>
        <v>82992.05</v>
      </c>
      <c r="F43" s="15">
        <f>SUM(F44:F52)</f>
        <v>60557.05</v>
      </c>
      <c r="G43" s="15">
        <f>SUM(G44:G52)</f>
        <v>60557.05</v>
      </c>
      <c r="H43" s="15">
        <f t="shared" si="1"/>
        <v>22435</v>
      </c>
    </row>
    <row r="44" spans="1:8" x14ac:dyDescent="0.2">
      <c r="A44" s="49">
        <v>5100</v>
      </c>
      <c r="B44" s="11" t="s">
        <v>105</v>
      </c>
      <c r="C44" s="15">
        <v>18000</v>
      </c>
      <c r="D44" s="15">
        <v>14000</v>
      </c>
      <c r="E44" s="15">
        <f t="shared" si="0"/>
        <v>32000</v>
      </c>
      <c r="F44" s="15">
        <v>17065</v>
      </c>
      <c r="G44" s="15">
        <v>17065</v>
      </c>
      <c r="H44" s="15">
        <f t="shared" si="1"/>
        <v>14935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18000</v>
      </c>
      <c r="D46" s="15">
        <v>28992.05</v>
      </c>
      <c r="E46" s="15">
        <f t="shared" si="0"/>
        <v>46992.05</v>
      </c>
      <c r="F46" s="15">
        <v>43492.05</v>
      </c>
      <c r="G46" s="15">
        <v>43492.05</v>
      </c>
      <c r="H46" s="15">
        <f t="shared" si="1"/>
        <v>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673984.17</v>
      </c>
      <c r="D65" s="15">
        <f>SUM(D66:D68)</f>
        <v>1450000</v>
      </c>
      <c r="E65" s="15">
        <f t="shared" si="0"/>
        <v>2123984.17</v>
      </c>
      <c r="F65" s="15">
        <f>SUM(F66:F68)</f>
        <v>1718523.78</v>
      </c>
      <c r="G65" s="15">
        <f>SUM(G66:G68)</f>
        <v>1718523.78</v>
      </c>
      <c r="H65" s="15">
        <f t="shared" si="1"/>
        <v>405460.3899999999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673984.17</v>
      </c>
      <c r="D68" s="15">
        <v>1450000</v>
      </c>
      <c r="E68" s="15">
        <f t="shared" si="0"/>
        <v>2123984.17</v>
      </c>
      <c r="F68" s="15">
        <v>1718523.78</v>
      </c>
      <c r="G68" s="15">
        <v>1718523.78</v>
      </c>
      <c r="H68" s="15">
        <f t="shared" si="1"/>
        <v>405460.3899999999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10920171.399999999</v>
      </c>
      <c r="D77" s="17">
        <f t="shared" si="4"/>
        <v>3523047.49</v>
      </c>
      <c r="E77" s="17">
        <f t="shared" si="4"/>
        <v>14443218.890000001</v>
      </c>
      <c r="F77" s="17">
        <f t="shared" si="4"/>
        <v>12094294.780000001</v>
      </c>
      <c r="G77" s="17">
        <f t="shared" si="4"/>
        <v>11282946.260000002</v>
      </c>
      <c r="H77" s="17">
        <f t="shared" si="4"/>
        <v>2348924.1100000013</v>
      </c>
    </row>
    <row r="79" spans="1:8" x14ac:dyDescent="0.2">
      <c r="A79" s="64" t="s">
        <v>141</v>
      </c>
      <c r="B79" s="64"/>
      <c r="C79" s="64"/>
    </row>
  </sheetData>
  <sheetProtection formatCells="0" formatColumns="0" formatRows="0" autoFilter="0"/>
  <mergeCells count="5">
    <mergeCell ref="A1:H1"/>
    <mergeCell ref="C2:G2"/>
    <mergeCell ref="H2:H3"/>
    <mergeCell ref="A2:B4"/>
    <mergeCell ref="A79:C7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opLeftCell="A4" zoomScaleNormal="100" workbookViewId="0">
      <selection activeCell="B20" sqref="B20:I2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135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4.9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10056313.529999999</v>
      </c>
      <c r="D6" s="50">
        <v>2030055.44</v>
      </c>
      <c r="E6" s="50">
        <f>C6+D6</f>
        <v>12086368.969999999</v>
      </c>
      <c r="F6" s="50">
        <v>10165434.5</v>
      </c>
      <c r="G6" s="50">
        <v>9354085.9800000004</v>
      </c>
      <c r="H6" s="50">
        <f>E6-F6</f>
        <v>1920934.4699999988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713984.17</v>
      </c>
      <c r="D8" s="50">
        <v>1492992.05</v>
      </c>
      <c r="E8" s="50">
        <f>C8+D8</f>
        <v>2206976.2200000002</v>
      </c>
      <c r="F8" s="50">
        <v>1779080.83</v>
      </c>
      <c r="G8" s="50">
        <v>1779080.83</v>
      </c>
      <c r="H8" s="50">
        <f>E8-F8</f>
        <v>427895.39000000013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149873.70000000001</v>
      </c>
      <c r="D12" s="50">
        <v>0</v>
      </c>
      <c r="E12" s="50">
        <f>C12+D12</f>
        <v>149873.70000000001</v>
      </c>
      <c r="F12" s="50">
        <v>149779.45000000001</v>
      </c>
      <c r="G12" s="50">
        <v>149779.45000000001</v>
      </c>
      <c r="H12" s="50">
        <f>E12-F12</f>
        <v>94.25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10920171.399999999</v>
      </c>
      <c r="D16" s="17">
        <f>SUM(D6+D8+D10+D12+D14)</f>
        <v>3523047.49</v>
      </c>
      <c r="E16" s="17">
        <f>SUM(E6+E8+E10+E12+E14)</f>
        <v>14443218.889999999</v>
      </c>
      <c r="F16" s="17">
        <f t="shared" ref="F16:H16" si="0">SUM(F6+F8+F10+F12+F14)</f>
        <v>12094294.779999999</v>
      </c>
      <c r="G16" s="17">
        <f t="shared" si="0"/>
        <v>11282946.26</v>
      </c>
      <c r="H16" s="17">
        <f t="shared" si="0"/>
        <v>2348924.1099999989</v>
      </c>
    </row>
    <row r="18" spans="1:3" x14ac:dyDescent="0.2">
      <c r="A18" s="64" t="s">
        <v>141</v>
      </c>
      <c r="B18" s="64"/>
      <c r="C18" s="64"/>
    </row>
  </sheetData>
  <sheetProtection formatCells="0" formatColumns="0" formatRows="0" autoFilter="0"/>
  <mergeCells count="5">
    <mergeCell ref="A18:C18"/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opLeftCell="A34" workbookViewId="0">
      <selection activeCell="B56" sqref="B56:J6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137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60</v>
      </c>
      <c r="B3" s="59"/>
      <c r="C3" s="53" t="s">
        <v>66</v>
      </c>
      <c r="D3" s="54"/>
      <c r="E3" s="54"/>
      <c r="F3" s="54"/>
      <c r="G3" s="55"/>
      <c r="H3" s="56" t="s">
        <v>65</v>
      </c>
    </row>
    <row r="4" spans="1:8" ht="24.95" customHeight="1" x14ac:dyDescent="0.2">
      <c r="A4" s="60"/>
      <c r="B4" s="61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10920171.4</v>
      </c>
      <c r="D7" s="15">
        <v>3523047.49</v>
      </c>
      <c r="E7" s="15">
        <f>C7+D7</f>
        <v>14443218.890000001</v>
      </c>
      <c r="F7" s="15">
        <v>12094294.779999999</v>
      </c>
      <c r="G7" s="15">
        <v>11282946.26</v>
      </c>
      <c r="H7" s="15">
        <f>E7-F7</f>
        <v>2348924.1100000013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10920171.4</v>
      </c>
      <c r="D16" s="23">
        <f t="shared" si="2"/>
        <v>3523047.49</v>
      </c>
      <c r="E16" s="23">
        <f t="shared" si="2"/>
        <v>14443218.890000001</v>
      </c>
      <c r="F16" s="23">
        <f t="shared" si="2"/>
        <v>12094294.779999999</v>
      </c>
      <c r="G16" s="23">
        <f t="shared" si="2"/>
        <v>11282946.26</v>
      </c>
      <c r="H16" s="23">
        <f t="shared" si="2"/>
        <v>2348924.1100000013</v>
      </c>
    </row>
    <row r="19" spans="1:8" ht="45" customHeight="1" x14ac:dyDescent="0.2">
      <c r="A19" s="53" t="s">
        <v>138</v>
      </c>
      <c r="B19" s="54"/>
      <c r="C19" s="54"/>
      <c r="D19" s="54"/>
      <c r="E19" s="54"/>
      <c r="F19" s="54"/>
      <c r="G19" s="54"/>
      <c r="H19" s="55"/>
    </row>
    <row r="21" spans="1:8" x14ac:dyDescent="0.2">
      <c r="A21" s="58" t="s">
        <v>60</v>
      </c>
      <c r="B21" s="59"/>
      <c r="C21" s="53" t="s">
        <v>66</v>
      </c>
      <c r="D21" s="54"/>
      <c r="E21" s="54"/>
      <c r="F21" s="54"/>
      <c r="G21" s="55"/>
      <c r="H21" s="56" t="s">
        <v>65</v>
      </c>
    </row>
    <row r="22" spans="1:8" ht="22.5" x14ac:dyDescent="0.2">
      <c r="A22" s="60"/>
      <c r="B22" s="61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7"/>
    </row>
    <row r="23" spans="1:8" x14ac:dyDescent="0.2">
      <c r="A23" s="62"/>
      <c r="B23" s="63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3" t="s">
        <v>139</v>
      </c>
      <c r="B33" s="54"/>
      <c r="C33" s="54"/>
      <c r="D33" s="54"/>
      <c r="E33" s="54"/>
      <c r="F33" s="54"/>
      <c r="G33" s="54"/>
      <c r="H33" s="55"/>
    </row>
    <row r="34" spans="1:8" x14ac:dyDescent="0.2">
      <c r="A34" s="58" t="s">
        <v>60</v>
      </c>
      <c r="B34" s="59"/>
      <c r="C34" s="53" t="s">
        <v>66</v>
      </c>
      <c r="D34" s="54"/>
      <c r="E34" s="54"/>
      <c r="F34" s="54"/>
      <c r="G34" s="55"/>
      <c r="H34" s="56" t="s">
        <v>65</v>
      </c>
    </row>
    <row r="35" spans="1:8" ht="22.5" x14ac:dyDescent="0.2">
      <c r="A35" s="60"/>
      <c r="B35" s="61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7"/>
    </row>
    <row r="36" spans="1:8" x14ac:dyDescent="0.2">
      <c r="A36" s="62"/>
      <c r="B36" s="63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A54" s="64" t="s">
        <v>141</v>
      </c>
      <c r="B54" s="64"/>
      <c r="C54" s="64"/>
    </row>
    <row r="55" spans="1:8" x14ac:dyDescent="0.2">
      <c r="A55" s="52"/>
      <c r="B55" s="52"/>
      <c r="C55" s="52"/>
    </row>
  </sheetData>
  <sheetProtection formatCells="0" formatColumns="0" formatRows="0" insertRows="0" deleteRows="0" autoFilter="0"/>
  <mergeCells count="13">
    <mergeCell ref="C21:G21"/>
    <mergeCell ref="H21:H22"/>
    <mergeCell ref="A1:H1"/>
    <mergeCell ref="A3:B5"/>
    <mergeCell ref="A19:H19"/>
    <mergeCell ref="A21:B23"/>
    <mergeCell ref="C3:G3"/>
    <mergeCell ref="H3:H4"/>
    <mergeCell ref="A54:C54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opLeftCell="A28" workbookViewId="0">
      <selection activeCell="B48" sqref="B48:K5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4.9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10920171.4</v>
      </c>
      <c r="D16" s="15">
        <f t="shared" si="3"/>
        <v>3523047.49</v>
      </c>
      <c r="E16" s="15">
        <f t="shared" si="3"/>
        <v>14443218.890000001</v>
      </c>
      <c r="F16" s="15">
        <f t="shared" si="3"/>
        <v>12094294.779999999</v>
      </c>
      <c r="G16" s="15">
        <f t="shared" si="3"/>
        <v>11282946.26</v>
      </c>
      <c r="H16" s="15">
        <f t="shared" si="3"/>
        <v>2348924.1100000013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10920171.4</v>
      </c>
      <c r="D22" s="15">
        <v>3523047.49</v>
      </c>
      <c r="E22" s="15">
        <f t="shared" si="5"/>
        <v>14443218.890000001</v>
      </c>
      <c r="F22" s="15">
        <v>12094294.779999999</v>
      </c>
      <c r="G22" s="15">
        <v>11282946.26</v>
      </c>
      <c r="H22" s="15">
        <f t="shared" si="4"/>
        <v>2348924.1100000013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10920171.4</v>
      </c>
      <c r="D42" s="23">
        <f t="shared" si="12"/>
        <v>3523047.49</v>
      </c>
      <c r="E42" s="23">
        <f t="shared" si="12"/>
        <v>14443218.890000001</v>
      </c>
      <c r="F42" s="23">
        <f t="shared" si="12"/>
        <v>12094294.779999999</v>
      </c>
      <c r="G42" s="23">
        <f t="shared" si="12"/>
        <v>11282946.26</v>
      </c>
      <c r="H42" s="23">
        <f t="shared" si="12"/>
        <v>2348924.1100000013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64" t="s">
        <v>141</v>
      </c>
      <c r="B44" s="64"/>
      <c r="C44" s="64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44:C44"/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2022-04-01T18:05:55Z</cp:lastPrinted>
  <dcterms:created xsi:type="dcterms:W3CDTF">2014-02-10T03:37:14Z</dcterms:created>
  <dcterms:modified xsi:type="dcterms:W3CDTF">2022-04-01T21:34:53Z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