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52" i="4" l="1"/>
  <c r="F52" i="4"/>
  <c r="D52" i="4"/>
  <c r="H48" i="4"/>
  <c r="H46" i="4"/>
  <c r="H40" i="4"/>
  <c r="H38" i="4"/>
  <c r="E50" i="4"/>
  <c r="H50" i="4" s="1"/>
  <c r="E48" i="4"/>
  <c r="E46" i="4"/>
  <c r="E44" i="4"/>
  <c r="H44" i="4" s="1"/>
  <c r="E42" i="4"/>
  <c r="H42" i="4" s="1"/>
  <c r="E40" i="4"/>
  <c r="E38" i="4"/>
  <c r="C52" i="4"/>
  <c r="G30" i="4"/>
  <c r="F30" i="4"/>
  <c r="H28" i="4"/>
  <c r="E28" i="4"/>
  <c r="E27" i="4"/>
  <c r="H27" i="4" s="1"/>
  <c r="E26" i="4"/>
  <c r="H26" i="4" s="1"/>
  <c r="E25" i="4"/>
  <c r="E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52" i="4"/>
  <c r="H25" i="4"/>
  <c r="H30" i="4" s="1"/>
  <c r="H16" i="4"/>
  <c r="E16" i="4"/>
  <c r="H37" i="5" l="1"/>
  <c r="E40" i="5"/>
  <c r="H40" i="5" s="1"/>
  <c r="E39" i="5"/>
  <c r="H39" i="5" s="1"/>
  <c r="E38" i="5"/>
  <c r="E37" i="5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42" i="5" s="1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75" i="6"/>
  <c r="H74" i="6"/>
  <c r="H71" i="6"/>
  <c r="H70" i="6"/>
  <c r="H67" i="6"/>
  <c r="H66" i="6"/>
  <c r="H63" i="6"/>
  <c r="H62" i="6"/>
  <c r="H59" i="6"/>
  <c r="H58" i="6"/>
  <c r="H55" i="6"/>
  <c r="H54" i="6"/>
  <c r="H51" i="6"/>
  <c r="H50" i="6"/>
  <c r="H47" i="6"/>
  <c r="H42" i="6"/>
  <c r="H39" i="6"/>
  <c r="H35" i="6"/>
  <c r="H34" i="6"/>
  <c r="H31" i="6"/>
  <c r="H26" i="6"/>
  <c r="H15" i="6"/>
  <c r="H14" i="6"/>
  <c r="H11" i="6"/>
  <c r="H9" i="6"/>
  <c r="E76" i="6"/>
  <c r="H76" i="6" s="1"/>
  <c r="E75" i="6"/>
  <c r="E74" i="6"/>
  <c r="E73" i="6"/>
  <c r="H73" i="6" s="1"/>
  <c r="E72" i="6"/>
  <c r="H72" i="6" s="1"/>
  <c r="E71" i="6"/>
  <c r="E70" i="6"/>
  <c r="E69" i="6"/>
  <c r="H69" i="6" s="1"/>
  <c r="E68" i="6"/>
  <c r="H68" i="6" s="1"/>
  <c r="E67" i="6"/>
  <c r="E66" i="6"/>
  <c r="E64" i="6"/>
  <c r="H64" i="6" s="1"/>
  <c r="E63" i="6"/>
  <c r="E62" i="6"/>
  <c r="E61" i="6"/>
  <c r="H61" i="6" s="1"/>
  <c r="E60" i="6"/>
  <c r="H60" i="6" s="1"/>
  <c r="E59" i="6"/>
  <c r="E58" i="6"/>
  <c r="E56" i="6"/>
  <c r="H56" i="6" s="1"/>
  <c r="E55" i="6"/>
  <c r="E54" i="6"/>
  <c r="E52" i="6"/>
  <c r="H52" i="6" s="1"/>
  <c r="E51" i="6"/>
  <c r="E50" i="6"/>
  <c r="E49" i="6"/>
  <c r="H49" i="6" s="1"/>
  <c r="E48" i="6"/>
  <c r="H48" i="6" s="1"/>
  <c r="E47" i="6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E34" i="6"/>
  <c r="E32" i="6"/>
  <c r="H32" i="6" s="1"/>
  <c r="E31" i="6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E14" i="6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E53" i="6" s="1"/>
  <c r="H53" i="6" s="1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E33" i="6" s="1"/>
  <c r="C23" i="6"/>
  <c r="C13" i="6"/>
  <c r="C5" i="6"/>
  <c r="E16" i="8" l="1"/>
  <c r="E65" i="6"/>
  <c r="H65" i="6" s="1"/>
  <c r="E43" i="6"/>
  <c r="H43" i="6" s="1"/>
  <c r="H33" i="6"/>
  <c r="E23" i="6"/>
  <c r="H23" i="6"/>
  <c r="E13" i="6"/>
  <c r="H13" i="6" s="1"/>
  <c r="F77" i="6"/>
  <c r="H16" i="5"/>
  <c r="H25" i="5"/>
  <c r="G77" i="6"/>
  <c r="E36" i="5"/>
  <c r="H38" i="5"/>
  <c r="C77" i="6"/>
  <c r="H6" i="8"/>
  <c r="H16" i="8" s="1"/>
  <c r="E6" i="5"/>
  <c r="H13" i="5"/>
  <c r="H6" i="5" s="1"/>
  <c r="H36" i="5"/>
  <c r="H42" i="5" s="1"/>
  <c r="D77" i="6"/>
  <c r="E5" i="6"/>
  <c r="D42" i="5"/>
  <c r="F42" i="5"/>
  <c r="G42" i="5"/>
  <c r="E25" i="5"/>
  <c r="E16" i="5"/>
  <c r="E42" i="5"/>
  <c r="E77" i="6" l="1"/>
  <c r="H5" i="6"/>
  <c r="H77" i="6" s="1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<sst xmlns="http://schemas.openxmlformats.org/spreadsheetml/2006/main" count="203" uniqueCount="142">
  <si>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</si>
  <si>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</si>
  <si>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</si>
  <si>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</si>
  <si>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</si>
  <si>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</si>
  <si>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</si>
  <si>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</si>
  <si>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</si>
  <si>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</si>
  <si>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</si>
  <si>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</si>
  <si>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</si>
  <si>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</si>
  <si>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</si>
  <si>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</si>
  <si>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</si>
  <si>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</si>
  <si>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</si>
  <si>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</si>
  <si>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</si>
  <si>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</si>
  <si>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</si>
  <si>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</si>
  <si>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</si>
  <si>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</si>
  <si>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</si>
  <si>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</si>
  <si>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</si>
  <si>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</si>
  <si>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</si>
  <si>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</si>
  <si>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</si>
  <si>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</si>
  <si>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</si>
  <si>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</si>
  <si>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</si>
  <si>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</si>
  <si>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</si>
  <si>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</si>
  <si>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</si>
  <si>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</si>
  <si>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</si>
  <si>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</si>
  <si>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</si>
  <si>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</si>
  <si>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</si>
  <si>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</si>
  <si>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</si>
  <si>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</si>
  <si>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</si>
  <si>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</si>
  <si>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</si>
  <si>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</si>
  <si>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</si>
  <si>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</si>
  <si>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</si>
  <si>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</si>
  <si>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</si>
  <si>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</si>
  <si>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</si>
  <si>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</si>
  <si>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</si>
  <si>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</si>
  <si>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</si>
  <si>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</si>
  <si>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</si>
  <si>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</si>
  <si>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</si>
  <si>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</si>
  <si>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</si>
  <si>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</si>
  <si>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</si>
  <si>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</si>
  <si>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</si>
  <si>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</si>
  <si>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</si>
  <si>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</si>
  <si>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</si>
  <si>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</si>
  <si>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</si>
  <si>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</si>
  <si>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</si>
  <si>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</si>
  <si>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</si>
  <si>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</si>
  <si>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</si>
  <si>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</si>
  <si>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</si>
  <si>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</si>
  <si>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</si>
  <si>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</si>
  <si>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</si>
  <si>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</si>
  <si>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</si>
  <si>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</si>
  <si>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</si>
  <si>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</si>
  <si>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</si>
  <si>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</si>
  <si>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</si>
  <si>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</si>
  <si>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</si>
  <si>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</si>
  <si>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</si>
  <si>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</si>
  <si>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</si>
  <si>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</si>
  <si>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</si>
  <si>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</si>
  <si>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</si>
  <si>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</si>
  <si>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</si>
  <si>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</si>
  <si>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</si>
  <si>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</si>
  <si>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</si>
  <si>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</si>
  <si>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</si>
  <si>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</si>
  <si>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</si>
  <si>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</si>
  <si>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</si>
  <si>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</si>
  <si>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</si>
  <si>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</si>
  <si>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</si>
  <si>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</si>
  <si>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</si>
  <si>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</si>
  <si>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</si>
  <si>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</si>
  <si>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</si>
  <si>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</si>
  <si>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Moroleón, Gto.
ESTADO ANALÍTICO DEL EJERCICIO DEL PRESUPUESTO DE EGRESOS
CLASIFICACIÓN POR OBJETO DEL GASTO (CAPÍTULO Y CONCEPTO)
DEL 1 ENERO AL 30 DE SEPTIEMBRE DEL 2021</t>
  </si>
  <si>
    <t>Sistema Integral para el Desarrollo de la Familia del Municipio de Moroleón, Gto.
ESTADO ANALÍTICO DEL EJERCICIO DEL PRESUPUESTO DE EGRESOS
CLASIFICACION ECÓNOMICA (POR TIPO DE GASTO)
DEL 1 ENERO AL 30 DE SEPTIEMBRE DEL 2021</t>
  </si>
  <si>
    <t>DIF MOROLEÓN</t>
  </si>
  <si>
    <t>Sistema Integral para el Desarrollo de la Familia del Municipio de Moroleón, Gto.
ESTADO ANALÍTICO DEL EJERCICIO DEL PRESUPUESTO DE EGRESOS
CLASIFICACIÓN ADMINISTRATIVA
DEL 1 ENERO AL 30 DE SEPTIEMBRE DEL 2021</t>
  </si>
  <si>
    <t>Gobierno (Federal/Estatal/Municipal) de Sistema Integral para el Desarrollo de la Familia del Municipio de Moroleón, Gto.
Estado Analítico del Ejercicio del Presupuesto de Egresos
Clasificación Administrativa
DEL 1 ENERO AL 30 DE SEPTIEMBRE DEL 2021</t>
  </si>
  <si>
    <t>Sector Paraestatal del Gobierno (Federal/Estatal/Municipal) de Sistema Integral para el Desarrollo de la Familia del Municipio de Moroleón, Gto.
Estado Analítico del Ejercicio del Presupuesto de Egresos
Clasificación Administrativa
DEL 1 ENERO AL 30 DE SEPTIEMBRE DEL 2021</t>
  </si>
  <si>
    <t>Sistema Integral para el Desarrollo de la Familia del Municipio de Moroleón, Gto.
ESTADO ANALÍTICO DEL EJERCICIO DEL PRESUPUESTO DE EGRESOS
CLASIFICACIÓN FUNCIONAL (FINALIDAD Y FUNCIÓN)
DEL 1 ENERO AL 30 DE SEPTIEMBRE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</si>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</sst>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workbookViewId="0">
      <selection activeCell="B83" sqref="B8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7981530.54</v>
      </c>
      <c r="D5" s="14">
        <f>SUM(D6:D12)</f>
        <v>318801.79000000004</v>
      </c>
      <c r="E5" s="14">
        <f>C5+D5</f>
        <v>8300332.3300000001</v>
      </c>
      <c r="F5" s="14">
        <f>SUM(F6:F12)</f>
        <v>5048926.2799999993</v>
      </c>
      <c r="G5" s="14">
        <f>SUM(G6:G12)</f>
        <v>5048926.2799999993</v>
      </c>
      <c r="H5" s="14">
        <f>E5-F5</f>
        <v>3251406.0500000007</v>
      </c>
    </row>
    <row r="6" spans="1:8" x14ac:dyDescent="0.2">
      <c r="A6" s="49">
        <v>1100</v>
      </c>
      <c r="B6" s="11" t="s">
        <v>76</v>
      </c>
      <c r="C6" s="15">
        <v>4340432.75</v>
      </c>
      <c r="D6" s="15">
        <v>-62750.79</v>
      </c>
      <c r="E6" s="15">
        <f t="shared" ref="E6:E69" si="0">C6+D6</f>
        <v>4277681.96</v>
      </c>
      <c r="F6" s="15">
        <v>3164158.25</v>
      </c>
      <c r="G6" s="15">
        <v>3164158.25</v>
      </c>
      <c r="H6" s="15">
        <f t="shared" ref="H6:H69" si="1">E6-F6</f>
        <v>1113523.71</v>
      </c>
    </row>
    <row r="7" spans="1:8" x14ac:dyDescent="0.2">
      <c r="A7" s="49">
        <v>1200</v>
      </c>
      <c r="B7" s="11" t="s">
        <v>77</v>
      </c>
      <c r="C7" s="15">
        <v>0</v>
      </c>
      <c r="D7" s="15">
        <v>7000</v>
      </c>
      <c r="E7" s="15">
        <f t="shared" si="0"/>
        <v>7000</v>
      </c>
      <c r="F7" s="15">
        <v>6960</v>
      </c>
      <c r="G7" s="15">
        <v>6960</v>
      </c>
      <c r="H7" s="15">
        <f t="shared" si="1"/>
        <v>40</v>
      </c>
    </row>
    <row r="8" spans="1:8" x14ac:dyDescent="0.2">
      <c r="A8" s="49">
        <v>1300</v>
      </c>
      <c r="B8" s="11" t="s">
        <v>78</v>
      </c>
      <c r="C8" s="15">
        <v>848911.71</v>
      </c>
      <c r="D8" s="15">
        <v>-11264.63</v>
      </c>
      <c r="E8" s="15">
        <f t="shared" si="0"/>
        <v>837647.08</v>
      </c>
      <c r="F8" s="15">
        <v>101947.61</v>
      </c>
      <c r="G8" s="15">
        <v>101947.61</v>
      </c>
      <c r="H8" s="15">
        <f t="shared" si="1"/>
        <v>735699.47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2792186.08</v>
      </c>
      <c r="D10" s="15">
        <v>385817.21</v>
      </c>
      <c r="E10" s="15">
        <f t="shared" si="0"/>
        <v>3178003.29</v>
      </c>
      <c r="F10" s="15">
        <v>1775860.42</v>
      </c>
      <c r="G10" s="15">
        <v>1775860.42</v>
      </c>
      <c r="H10" s="15">
        <f t="shared" si="1"/>
        <v>1402142.87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1099600.23</v>
      </c>
      <c r="D13" s="15">
        <f>SUM(D14:D22)</f>
        <v>233141.49</v>
      </c>
      <c r="E13" s="15">
        <f t="shared" si="0"/>
        <v>1332741.72</v>
      </c>
      <c r="F13" s="15">
        <f>SUM(F14:F22)</f>
        <v>511455.26</v>
      </c>
      <c r="G13" s="15">
        <f>SUM(G14:G22)</f>
        <v>511455.26</v>
      </c>
      <c r="H13" s="15">
        <f t="shared" si="1"/>
        <v>821286.46</v>
      </c>
    </row>
    <row r="14" spans="1:8" x14ac:dyDescent="0.2">
      <c r="A14" s="49">
        <v>2100</v>
      </c>
      <c r="B14" s="11" t="s">
        <v>81</v>
      </c>
      <c r="C14" s="15">
        <v>126500</v>
      </c>
      <c r="D14" s="15">
        <v>6390</v>
      </c>
      <c r="E14" s="15">
        <f t="shared" si="0"/>
        <v>132890</v>
      </c>
      <c r="F14" s="15">
        <v>46639.03</v>
      </c>
      <c r="G14" s="15">
        <v>46639.03</v>
      </c>
      <c r="H14" s="15">
        <f t="shared" si="1"/>
        <v>86250.97</v>
      </c>
    </row>
    <row r="15" spans="1:8" x14ac:dyDescent="0.2">
      <c r="A15" s="49">
        <v>2200</v>
      </c>
      <c r="B15" s="11" t="s">
        <v>82</v>
      </c>
      <c r="C15" s="15">
        <v>650300.23</v>
      </c>
      <c r="D15" s="15">
        <v>133367</v>
      </c>
      <c r="E15" s="15">
        <f t="shared" si="0"/>
        <v>783667.23</v>
      </c>
      <c r="F15" s="15">
        <v>300513.65000000002</v>
      </c>
      <c r="G15" s="15">
        <v>300513.65000000002</v>
      </c>
      <c r="H15" s="15">
        <f t="shared" si="1"/>
        <v>483153.57999999996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17300</v>
      </c>
      <c r="D17" s="15">
        <v>-2000</v>
      </c>
      <c r="E17" s="15">
        <f t="shared" si="0"/>
        <v>15300</v>
      </c>
      <c r="F17" s="15">
        <v>7261.6</v>
      </c>
      <c r="G17" s="15">
        <v>7261.6</v>
      </c>
      <c r="H17" s="15">
        <f t="shared" si="1"/>
        <v>8038.4</v>
      </c>
    </row>
    <row r="18" spans="1:8" x14ac:dyDescent="0.2">
      <c r="A18" s="49">
        <v>2500</v>
      </c>
      <c r="B18" s="11" t="s">
        <v>85</v>
      </c>
      <c r="C18" s="15">
        <v>22000</v>
      </c>
      <c r="D18" s="15">
        <v>10000</v>
      </c>
      <c r="E18" s="15">
        <f t="shared" si="0"/>
        <v>32000</v>
      </c>
      <c r="F18" s="15">
        <v>31149.57</v>
      </c>
      <c r="G18" s="15">
        <v>31149.57</v>
      </c>
      <c r="H18" s="15">
        <f t="shared" si="1"/>
        <v>850.43000000000029</v>
      </c>
    </row>
    <row r="19" spans="1:8" x14ac:dyDescent="0.2">
      <c r="A19" s="49">
        <v>2600</v>
      </c>
      <c r="B19" s="11" t="s">
        <v>86</v>
      </c>
      <c r="C19" s="15">
        <v>250000</v>
      </c>
      <c r="D19" s="15">
        <v>85384.49</v>
      </c>
      <c r="E19" s="15">
        <f t="shared" si="0"/>
        <v>335384.49</v>
      </c>
      <c r="F19" s="15">
        <v>118253.61</v>
      </c>
      <c r="G19" s="15">
        <v>118253.61</v>
      </c>
      <c r="H19" s="15">
        <f t="shared" si="1"/>
        <v>217130.88</v>
      </c>
    </row>
    <row r="20" spans="1:8" x14ac:dyDescent="0.2">
      <c r="A20" s="49">
        <v>2700</v>
      </c>
      <c r="B20" s="11" t="s">
        <v>87</v>
      </c>
      <c r="C20" s="15">
        <v>3000</v>
      </c>
      <c r="D20" s="15">
        <v>0</v>
      </c>
      <c r="E20" s="15">
        <f t="shared" si="0"/>
        <v>3000</v>
      </c>
      <c r="F20" s="15">
        <v>0</v>
      </c>
      <c r="G20" s="15">
        <v>0</v>
      </c>
      <c r="H20" s="15">
        <f t="shared" si="1"/>
        <v>3000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30500</v>
      </c>
      <c r="D22" s="15">
        <v>0</v>
      </c>
      <c r="E22" s="15">
        <f t="shared" si="0"/>
        <v>30500</v>
      </c>
      <c r="F22" s="15">
        <v>7637.8</v>
      </c>
      <c r="G22" s="15">
        <v>7637.8</v>
      </c>
      <c r="H22" s="15">
        <f t="shared" si="1"/>
        <v>22862.2</v>
      </c>
    </row>
    <row r="23" spans="1:8" x14ac:dyDescent="0.2">
      <c r="A23" s="48" t="s">
        <v>69</v>
      </c>
      <c r="B23" s="7"/>
      <c r="C23" s="15">
        <f>SUM(C24:C32)</f>
        <v>831792.76</v>
      </c>
      <c r="D23" s="15">
        <f>SUM(D24:D32)</f>
        <v>53377.07</v>
      </c>
      <c r="E23" s="15">
        <f t="shared" si="0"/>
        <v>885169.83</v>
      </c>
      <c r="F23" s="15">
        <f>SUM(F24:F32)</f>
        <v>269630.84999999998</v>
      </c>
      <c r="G23" s="15">
        <f>SUM(G24:G32)</f>
        <v>269630.84999999998</v>
      </c>
      <c r="H23" s="15">
        <f t="shared" si="1"/>
        <v>615538.98</v>
      </c>
    </row>
    <row r="24" spans="1:8" x14ac:dyDescent="0.2">
      <c r="A24" s="49">
        <v>3100</v>
      </c>
      <c r="B24" s="11" t="s">
        <v>90</v>
      </c>
      <c r="C24" s="15">
        <v>131500</v>
      </c>
      <c r="D24" s="15">
        <v>24783</v>
      </c>
      <c r="E24" s="15">
        <f t="shared" si="0"/>
        <v>156283</v>
      </c>
      <c r="F24" s="15">
        <v>73130</v>
      </c>
      <c r="G24" s="15">
        <v>73130</v>
      </c>
      <c r="H24" s="15">
        <f t="shared" si="1"/>
        <v>83153</v>
      </c>
    </row>
    <row r="25" spans="1:8" x14ac:dyDescent="0.2">
      <c r="A25" s="49">
        <v>3200</v>
      </c>
      <c r="B25" s="11" t="s">
        <v>91</v>
      </c>
      <c r="C25" s="15">
        <v>28000</v>
      </c>
      <c r="D25" s="15">
        <v>-7000</v>
      </c>
      <c r="E25" s="15">
        <f t="shared" si="0"/>
        <v>21000</v>
      </c>
      <c r="F25" s="15">
        <v>2192.4</v>
      </c>
      <c r="G25" s="15">
        <v>2192.4</v>
      </c>
      <c r="H25" s="15">
        <f t="shared" si="1"/>
        <v>18807.599999999999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102700</v>
      </c>
      <c r="D27" s="15">
        <v>25685</v>
      </c>
      <c r="E27" s="15">
        <f t="shared" si="0"/>
        <v>128385</v>
      </c>
      <c r="F27" s="15">
        <v>51765.3</v>
      </c>
      <c r="G27" s="15">
        <v>51765.3</v>
      </c>
      <c r="H27" s="15">
        <f t="shared" si="1"/>
        <v>76619.7</v>
      </c>
    </row>
    <row r="28" spans="1:8" x14ac:dyDescent="0.2">
      <c r="A28" s="49">
        <v>3500</v>
      </c>
      <c r="B28" s="11" t="s">
        <v>94</v>
      </c>
      <c r="C28" s="15">
        <v>104500</v>
      </c>
      <c r="D28" s="15">
        <v>8909.07</v>
      </c>
      <c r="E28" s="15">
        <f t="shared" si="0"/>
        <v>113409.07</v>
      </c>
      <c r="F28" s="15">
        <v>36263.01</v>
      </c>
      <c r="G28" s="15">
        <v>36263.01</v>
      </c>
      <c r="H28" s="15">
        <f t="shared" si="1"/>
        <v>77146.06</v>
      </c>
    </row>
    <row r="29" spans="1:8" x14ac:dyDescent="0.2">
      <c r="A29" s="49">
        <v>3600</v>
      </c>
      <c r="B29" s="11" t="s">
        <v>95</v>
      </c>
      <c r="C29" s="15">
        <v>18500</v>
      </c>
      <c r="D29" s="15">
        <v>0</v>
      </c>
      <c r="E29" s="15">
        <f t="shared" si="0"/>
        <v>18500</v>
      </c>
      <c r="F29" s="15">
        <v>0</v>
      </c>
      <c r="G29" s="15">
        <v>0</v>
      </c>
      <c r="H29" s="15">
        <f t="shared" si="1"/>
        <v>18500</v>
      </c>
    </row>
    <row r="30" spans="1:8" x14ac:dyDescent="0.2">
      <c r="A30" s="49">
        <v>3700</v>
      </c>
      <c r="B30" s="11" t="s">
        <v>96</v>
      </c>
      <c r="C30" s="15">
        <v>31000</v>
      </c>
      <c r="D30" s="15">
        <v>0</v>
      </c>
      <c r="E30" s="15">
        <f t="shared" si="0"/>
        <v>31000</v>
      </c>
      <c r="F30" s="15">
        <v>8331.23</v>
      </c>
      <c r="G30" s="15">
        <v>8331.23</v>
      </c>
      <c r="H30" s="15">
        <f t="shared" si="1"/>
        <v>22668.77</v>
      </c>
    </row>
    <row r="31" spans="1:8" x14ac:dyDescent="0.2">
      <c r="A31" s="49">
        <v>3800</v>
      </c>
      <c r="B31" s="11" t="s">
        <v>97</v>
      </c>
      <c r="C31" s="15">
        <v>252000</v>
      </c>
      <c r="D31" s="15">
        <v>-1000</v>
      </c>
      <c r="E31" s="15">
        <f t="shared" si="0"/>
        <v>251000</v>
      </c>
      <c r="F31" s="15">
        <v>6178.91</v>
      </c>
      <c r="G31" s="15">
        <v>6178.91</v>
      </c>
      <c r="H31" s="15">
        <f t="shared" si="1"/>
        <v>244821.09</v>
      </c>
    </row>
    <row r="32" spans="1:8" x14ac:dyDescent="0.2">
      <c r="A32" s="49">
        <v>3900</v>
      </c>
      <c r="B32" s="11" t="s">
        <v>19</v>
      </c>
      <c r="C32" s="15">
        <v>163592.76</v>
      </c>
      <c r="D32" s="15">
        <v>2000</v>
      </c>
      <c r="E32" s="15">
        <f t="shared" si="0"/>
        <v>165592.76</v>
      </c>
      <c r="F32" s="15">
        <v>91770</v>
      </c>
      <c r="G32" s="15">
        <v>91770</v>
      </c>
      <c r="H32" s="15">
        <f t="shared" si="1"/>
        <v>73822.760000000009</v>
      </c>
    </row>
    <row r="33" spans="1:8" x14ac:dyDescent="0.2">
      <c r="A33" s="48" t="s">
        <v>70</v>
      </c>
      <c r="B33" s="7"/>
      <c r="C33" s="15">
        <f>SUM(C34:C42)</f>
        <v>293263.7</v>
      </c>
      <c r="D33" s="15">
        <f>SUM(D34:D42)</f>
        <v>0</v>
      </c>
      <c r="E33" s="15">
        <f t="shared" si="0"/>
        <v>293263.7</v>
      </c>
      <c r="F33" s="15">
        <f>SUM(F34:F42)</f>
        <v>216720.71</v>
      </c>
      <c r="G33" s="15">
        <f>SUM(G34:G42)</f>
        <v>216720.71</v>
      </c>
      <c r="H33" s="15">
        <f t="shared" si="1"/>
        <v>76542.99000000002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143390</v>
      </c>
      <c r="D37" s="15">
        <v>0</v>
      </c>
      <c r="E37" s="15">
        <f t="shared" si="0"/>
        <v>143390</v>
      </c>
      <c r="F37" s="15">
        <v>104386.12</v>
      </c>
      <c r="G37" s="15">
        <v>104386.12</v>
      </c>
      <c r="H37" s="15">
        <f t="shared" si="1"/>
        <v>39003.880000000005</v>
      </c>
    </row>
    <row r="38" spans="1:8" x14ac:dyDescent="0.2">
      <c r="A38" s="49">
        <v>4500</v>
      </c>
      <c r="B38" s="11" t="s">
        <v>41</v>
      </c>
      <c r="C38" s="15">
        <v>149873.70000000001</v>
      </c>
      <c r="D38" s="15">
        <v>0</v>
      </c>
      <c r="E38" s="15">
        <f t="shared" si="0"/>
        <v>149873.70000000001</v>
      </c>
      <c r="F38" s="15">
        <v>112334.59</v>
      </c>
      <c r="G38" s="15">
        <v>112334.59</v>
      </c>
      <c r="H38" s="15">
        <f t="shared" si="1"/>
        <v>37539.110000000015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40000</v>
      </c>
      <c r="D43" s="15">
        <f>SUM(D44:D52)</f>
        <v>14000</v>
      </c>
      <c r="E43" s="15">
        <f t="shared" si="0"/>
        <v>54000</v>
      </c>
      <c r="F43" s="15">
        <f>SUM(F44:F52)</f>
        <v>17065</v>
      </c>
      <c r="G43" s="15">
        <f>SUM(G44:G52)</f>
        <v>17065</v>
      </c>
      <c r="H43" s="15">
        <f t="shared" si="1"/>
        <v>36935</v>
      </c>
    </row>
    <row r="44" spans="1:8" x14ac:dyDescent="0.2">
      <c r="A44" s="49">
        <v>5100</v>
      </c>
      <c r="B44" s="11" t="s">
        <v>105</v>
      </c>
      <c r="C44" s="15">
        <v>18000</v>
      </c>
      <c r="D44" s="15">
        <v>14000</v>
      </c>
      <c r="E44" s="15">
        <f t="shared" si="0"/>
        <v>32000</v>
      </c>
      <c r="F44" s="15">
        <v>17065</v>
      </c>
      <c r="G44" s="15">
        <v>17065</v>
      </c>
      <c r="H44" s="15">
        <f t="shared" si="1"/>
        <v>14935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0</v>
      </c>
      <c r="E45" s="15">
        <f t="shared" si="0"/>
        <v>4000</v>
      </c>
      <c r="F45" s="15">
        <v>0</v>
      </c>
      <c r="G45" s="15">
        <v>0</v>
      </c>
      <c r="H45" s="15">
        <f t="shared" si="1"/>
        <v>4000</v>
      </c>
    </row>
    <row r="46" spans="1:8" x14ac:dyDescent="0.2">
      <c r="A46" s="49">
        <v>5300</v>
      </c>
      <c r="B46" s="11" t="s">
        <v>107</v>
      </c>
      <c r="C46" s="15">
        <v>18000</v>
      </c>
      <c r="D46" s="15">
        <v>0</v>
      </c>
      <c r="E46" s="15">
        <f t="shared" si="0"/>
        <v>18000</v>
      </c>
      <c r="F46" s="15">
        <v>0</v>
      </c>
      <c r="G46" s="15">
        <v>0</v>
      </c>
      <c r="H46" s="15">
        <f t="shared" si="1"/>
        <v>18000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673984.17</v>
      </c>
      <c r="D65" s="15">
        <f>SUM(D66:D68)</f>
        <v>1450000</v>
      </c>
      <c r="E65" s="15">
        <f t="shared" si="0"/>
        <v>2123984.17</v>
      </c>
      <c r="F65" s="15">
        <f>SUM(F66:F68)</f>
        <v>176600.25</v>
      </c>
      <c r="G65" s="15">
        <f>SUM(G66:G68)</f>
        <v>176600.25</v>
      </c>
      <c r="H65" s="15">
        <f t="shared" si="1"/>
        <v>1947383.92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673984.17</v>
      </c>
      <c r="D68" s="15">
        <v>1450000</v>
      </c>
      <c r="E68" s="15">
        <f t="shared" si="0"/>
        <v>2123984.17</v>
      </c>
      <c r="F68" s="15">
        <v>176600.25</v>
      </c>
      <c r="G68" s="15">
        <v>176600.25</v>
      </c>
      <c r="H68" s="15">
        <f t="shared" si="1"/>
        <v>1947383.92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10920171.399999999</v>
      </c>
      <c r="D77" s="17">
        <f t="shared" si="4"/>
        <v>2069320.35</v>
      </c>
      <c r="E77" s="17">
        <f t="shared" si="4"/>
        <v>12989491.75</v>
      </c>
      <c r="F77" s="17">
        <f t="shared" si="4"/>
        <v>6240398.3499999987</v>
      </c>
      <c r="G77" s="17">
        <f t="shared" si="4"/>
        <v>6240398.3499999987</v>
      </c>
      <c r="H77" s="17">
        <f t="shared" si="4"/>
        <v>6749093.4000000004</v>
      </c>
    </row>
    <row r="78" spans="1:8" x14ac:dyDescent="0.2">
      <c r="B78" s="63" t="s">
        <v>141</v>
      </c>
      <c r="C78" s="63"/>
      <c r="D78" s="63"/>
      <c r="E78" s="63"/>
      <c r="F78" s="63"/>
      <c r="G78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B78:G7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tabSelected="1" zoomScaleNormal="100" workbookViewId="0">
      <selection activeCell="B22" sqref="B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10056313.529999999</v>
      </c>
      <c r="D6" s="50">
        <v>605320.35</v>
      </c>
      <c r="E6" s="50">
        <f>C6+D6</f>
        <v>10661633.879999999</v>
      </c>
      <c r="F6" s="50">
        <v>5934398.5099999998</v>
      </c>
      <c r="G6" s="50">
        <v>5934398.5099999998</v>
      </c>
      <c r="H6" s="50">
        <f>E6-F6</f>
        <v>4727235.3699999992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713984.17</v>
      </c>
      <c r="D8" s="50">
        <v>1464000</v>
      </c>
      <c r="E8" s="50">
        <f>C8+D8</f>
        <v>2177984.17</v>
      </c>
      <c r="F8" s="50">
        <v>193665.25</v>
      </c>
      <c r="G8" s="50">
        <v>193665.25</v>
      </c>
      <c r="H8" s="50">
        <f>E8-F8</f>
        <v>1984318.92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149873.70000000001</v>
      </c>
      <c r="D12" s="50">
        <v>0</v>
      </c>
      <c r="E12" s="50">
        <f>C12+D12</f>
        <v>149873.70000000001</v>
      </c>
      <c r="F12" s="50">
        <v>112334.59</v>
      </c>
      <c r="G12" s="50">
        <v>112334.59</v>
      </c>
      <c r="H12" s="50">
        <f>E12-F12</f>
        <v>37539.110000000015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10920171.399999999</v>
      </c>
      <c r="D16" s="17">
        <f>SUM(D6+D8+D10+D12+D14)</f>
        <v>2069320.35</v>
      </c>
      <c r="E16" s="17">
        <f>SUM(E6+E8+E10+E12+E14)</f>
        <v>12989491.749999998</v>
      </c>
      <c r="F16" s="17">
        <f t="shared" ref="F16:H16" si="0">SUM(F6+F8+F10+F12+F14)</f>
        <v>6240398.3499999996</v>
      </c>
      <c r="G16" s="17">
        <f t="shared" si="0"/>
        <v>6240398.3499999996</v>
      </c>
      <c r="H16" s="17">
        <f t="shared" si="0"/>
        <v>6749093.3999999994</v>
      </c>
    </row>
    <row r="17" spans="2:7" x14ac:dyDescent="0.2">
      <c r="B17" s="63" t="s">
        <v>141</v>
      </c>
      <c r="C17" s="63"/>
      <c r="D17" s="63"/>
      <c r="E17" s="63"/>
      <c r="F17" s="63"/>
      <c r="G17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opLeftCell="A28" workbookViewId="0">
      <selection activeCell="B64" sqref="B6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10920171.4</v>
      </c>
      <c r="D7" s="15">
        <v>2069320.35</v>
      </c>
      <c r="E7" s="15">
        <f>C7+D7</f>
        <v>12989491.75</v>
      </c>
      <c r="F7" s="15">
        <v>6240398.3499999996</v>
      </c>
      <c r="G7" s="15">
        <v>6240398.3499999996</v>
      </c>
      <c r="H7" s="15">
        <f>E7-F7</f>
        <v>6749093.4000000004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10920171.4</v>
      </c>
      <c r="D16" s="23">
        <f t="shared" si="2"/>
        <v>2069320.35</v>
      </c>
      <c r="E16" s="23">
        <f t="shared" si="2"/>
        <v>12989491.75</v>
      </c>
      <c r="F16" s="23">
        <f t="shared" si="2"/>
        <v>6240398.3499999996</v>
      </c>
      <c r="G16" s="23">
        <f t="shared" si="2"/>
        <v>6240398.3499999996</v>
      </c>
      <c r="H16" s="23">
        <f t="shared" si="2"/>
        <v>6749093.4000000004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63" t="s">
        <v>141</v>
      </c>
      <c r="C53" s="63"/>
      <c r="D53" s="63"/>
      <c r="E53" s="63"/>
      <c r="F53" s="63"/>
      <c r="G53" s="63"/>
    </row>
  </sheetData>
  <sheetProtection formatCells="0" formatColumns="0" formatRows="0" insertRows="0" deleteRows="0" autoFilter="0"/>
  <mergeCells count="13">
    <mergeCell ref="B53:G53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opLeftCell="A28" workbookViewId="0">
      <selection activeCell="B47" sqref="B4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10920171.4</v>
      </c>
      <c r="D16" s="15">
        <f t="shared" si="3"/>
        <v>2069320.35</v>
      </c>
      <c r="E16" s="15">
        <f t="shared" si="3"/>
        <v>12989491.75</v>
      </c>
      <c r="F16" s="15">
        <f t="shared" si="3"/>
        <v>6240398.3499999996</v>
      </c>
      <c r="G16" s="15">
        <f t="shared" si="3"/>
        <v>6240398.3499999996</v>
      </c>
      <c r="H16" s="15">
        <f t="shared" si="3"/>
        <v>6749093.4000000004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10920171.4</v>
      </c>
      <c r="D22" s="15">
        <v>2069320.35</v>
      </c>
      <c r="E22" s="15">
        <f t="shared" si="5"/>
        <v>12989491.75</v>
      </c>
      <c r="F22" s="15">
        <v>6240398.3499999996</v>
      </c>
      <c r="G22" s="15">
        <v>6240398.3499999996</v>
      </c>
      <c r="H22" s="15">
        <f t="shared" si="4"/>
        <v>6749093.4000000004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10920171.4</v>
      </c>
      <c r="D42" s="23">
        <f t="shared" si="12"/>
        <v>2069320.35</v>
      </c>
      <c r="E42" s="23">
        <f t="shared" si="12"/>
        <v>12989491.75</v>
      </c>
      <c r="F42" s="23">
        <f t="shared" si="12"/>
        <v>6240398.3499999996</v>
      </c>
      <c r="G42" s="23">
        <f t="shared" si="12"/>
        <v>6240398.3499999996</v>
      </c>
      <c r="H42" s="23">
        <f t="shared" si="12"/>
        <v>6749093.4000000004</v>
      </c>
    </row>
    <row r="43" spans="1:8" x14ac:dyDescent="0.2">
      <c r="A43" s="37"/>
      <c r="B43" s="63" t="s">
        <v>141</v>
      </c>
      <c r="C43" s="63"/>
      <c r="D43" s="63"/>
      <c r="E43" s="63"/>
      <c r="F43" s="63"/>
      <c r="G43" s="63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5"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2018-03-08T21:21:25Z</cp:lastPrinted>
  <dcterms:created xsi:type="dcterms:W3CDTF">2014-02-10T03:37:14Z</dcterms:created>
  <dcterms:modified xsi:type="dcterms:W3CDTF">2021-10-05T13:39:47Z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