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2B333B41-3BB0-4EA1-A0B3-D556765DC974}" xr6:coauthVersionLast="47" xr6:coauthVersionMax="47" xr10:uidLastSave="{00000000-0000-0000-0000-000000000000}"/>
  <bookViews>
    <workbookView xWindow="-120" yWindow="-120" windowWidth="20730" windowHeight="11160" tabRatio="692" xr2:uid="{00000000-000D-0000-FFFF-FFFF00000000}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" l="1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O5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<sst xmlns="http://schemas.openxmlformats.org/spreadsheetml/2006/main" count="1049" uniqueCount="198">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</sst>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0" xfId="16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NumberFormat="1" applyFont="1" applyFill="1" applyBorder="1" applyAlignment="1">
      <alignment horizontal="center" vertical="center" wrapText="1"/>
    </xf>
    <xf numFmtId="0" fontId="9" fillId="4" borderId="0" xfId="16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Border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Border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6" fillId="0" borderId="0" xfId="18" applyFont="1"/>
    <xf numFmtId="0" fontId="18" fillId="0" borderId="0" xfId="18" applyFont="1" applyBorder="1" applyAlignment="1">
      <alignment horizontal="center" vertical="center"/>
    </xf>
    <xf numFmtId="0" fontId="6" fillId="0" borderId="0" xfId="18" applyFill="1"/>
    <xf numFmtId="0" fontId="6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5" fillId="0" borderId="0" xfId="19" applyFont="1"/>
    <xf numFmtId="0" fontId="17" fillId="0" borderId="0" xfId="19" applyFont="1" applyBorder="1" applyAlignment="1"/>
    <xf numFmtId="0" fontId="5" fillId="0" borderId="0" xfId="19" applyBorder="1"/>
    <xf numFmtId="0" fontId="17" fillId="0" borderId="0" xfId="18" applyFont="1" applyBorder="1" applyAlignment="1"/>
    <xf numFmtId="0" fontId="6" fillId="0" borderId="0" xfId="18" applyBorder="1" applyAlignment="1" applyProtection="1">
      <alignment vertical="top"/>
      <protection locked="0"/>
    </xf>
    <xf numFmtId="0" fontId="18" fillId="0" borderId="0" xfId="19" applyFont="1" applyBorder="1" applyAlignment="1">
      <alignment horizontal="center" vertical="center"/>
    </xf>
    <xf numFmtId="0" fontId="5" fillId="0" borderId="0" xfId="19" applyBorder="1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4" fillId="0" borderId="0" xfId="18" applyFont="1" applyFill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 xr:uid="{00000000-0005-0000-0000-000001000000}"/>
    <cellStyle name="20% - Énfasis1 3" xfId="78" xr:uid="{00000000-0005-0000-0000-000002000000}"/>
    <cellStyle name="20% - Énfasis2" xfId="41" builtinId="34" customBuiltin="1"/>
    <cellStyle name="20% - Énfasis2 2" xfId="66" xr:uid="{00000000-0005-0000-0000-000004000000}"/>
    <cellStyle name="20% - Énfasis2 3" xfId="80" xr:uid="{00000000-0005-0000-0000-000005000000}"/>
    <cellStyle name="20% - Énfasis3" xfId="45" builtinId="38" customBuiltin="1"/>
    <cellStyle name="20% - Énfasis3 2" xfId="68" xr:uid="{00000000-0005-0000-0000-000007000000}"/>
    <cellStyle name="20% - Énfasis3 3" xfId="82" xr:uid="{00000000-0005-0000-0000-000008000000}"/>
    <cellStyle name="20% - Énfasis4" xfId="49" builtinId="42" customBuiltin="1"/>
    <cellStyle name="20% - Énfasis4 2" xfId="70" xr:uid="{00000000-0005-0000-0000-00000A000000}"/>
    <cellStyle name="20% - Énfasis4 3" xfId="84" xr:uid="{00000000-0005-0000-0000-00000B000000}"/>
    <cellStyle name="20% - Énfasis5" xfId="53" builtinId="46" customBuiltin="1"/>
    <cellStyle name="20% - Énfasis5 2" xfId="72" xr:uid="{00000000-0005-0000-0000-00000D000000}"/>
    <cellStyle name="20% - Énfasis5 3" xfId="86" xr:uid="{00000000-0005-0000-0000-00000E000000}"/>
    <cellStyle name="20% - Énfasis6" xfId="57" builtinId="50" customBuiltin="1"/>
    <cellStyle name="20% - Énfasis6 2" xfId="74" xr:uid="{00000000-0005-0000-0000-000010000000}"/>
    <cellStyle name="20% - Énfasis6 3" xfId="88" xr:uid="{00000000-0005-0000-0000-000011000000}"/>
    <cellStyle name="40% - Énfasis1" xfId="38" builtinId="31" customBuiltin="1"/>
    <cellStyle name="40% - Énfasis1 2" xfId="65" xr:uid="{00000000-0005-0000-0000-000013000000}"/>
    <cellStyle name="40% - Énfasis1 3" xfId="79" xr:uid="{00000000-0005-0000-0000-000014000000}"/>
    <cellStyle name="40% - Énfasis2" xfId="42" builtinId="35" customBuiltin="1"/>
    <cellStyle name="40% - Énfasis2 2" xfId="67" xr:uid="{00000000-0005-0000-0000-000016000000}"/>
    <cellStyle name="40% - Énfasis2 3" xfId="81" xr:uid="{00000000-0005-0000-0000-000017000000}"/>
    <cellStyle name="40% - Énfasis3" xfId="46" builtinId="39" customBuiltin="1"/>
    <cellStyle name="40% - Énfasis3 2" xfId="69" xr:uid="{00000000-0005-0000-0000-000019000000}"/>
    <cellStyle name="40% - Énfasis3 3" xfId="83" xr:uid="{00000000-0005-0000-0000-00001A000000}"/>
    <cellStyle name="40% - Énfasis4" xfId="50" builtinId="43" customBuiltin="1"/>
    <cellStyle name="40% - Énfasis4 2" xfId="71" xr:uid="{00000000-0005-0000-0000-00001C000000}"/>
    <cellStyle name="40% - Énfasis4 3" xfId="85" xr:uid="{00000000-0005-0000-0000-00001D000000}"/>
    <cellStyle name="40% - Énfasis5" xfId="54" builtinId="47" customBuiltin="1"/>
    <cellStyle name="40% - Énfasis5 2" xfId="73" xr:uid="{00000000-0005-0000-0000-00001F000000}"/>
    <cellStyle name="40% - Énfasis5 3" xfId="87" xr:uid="{00000000-0005-0000-0000-000020000000}"/>
    <cellStyle name="40% - Énfasis6" xfId="58" builtinId="51" customBuiltin="1"/>
    <cellStyle name="40% - Énfasis6 2" xfId="75" xr:uid="{00000000-0005-0000-0000-000022000000}"/>
    <cellStyle name="40% - Énfasis6 3" xfId="89" xr:uid="{00000000-0005-0000-0000-000023000000}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o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1" xfId="21" builtinId="16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 xr:uid="{00000000-0005-0000-0000-000036000000}"/>
    <cellStyle name="Incorrecto" xfId="26" builtinId="27" customBuiltin="1"/>
    <cellStyle name="Millares 2" xfId="2" xr:uid="{00000000-0005-0000-0000-000038000000}"/>
    <cellStyle name="Millares 2 2" xfId="3" xr:uid="{00000000-0005-0000-0000-000039000000}"/>
    <cellStyle name="Millares 2 3" xfId="4" xr:uid="{00000000-0005-0000-0000-00003A000000}"/>
    <cellStyle name="Millares 3" xfId="5" xr:uid="{00000000-0005-0000-0000-00003B000000}"/>
    <cellStyle name="Moneda 2" xfId="6" xr:uid="{00000000-0005-0000-0000-00003C000000}"/>
    <cellStyle name="Neutral" xfId="27" builtinId="28" customBuiltin="1"/>
    <cellStyle name="Normal" xfId="0" builtinId="0"/>
    <cellStyle name="Normal 10" xfId="76" xr:uid="{00000000-0005-0000-0000-00003F000000}"/>
    <cellStyle name="Normal 2" xfId="7" xr:uid="{00000000-0005-0000-0000-000040000000}"/>
    <cellStyle name="Normal 2 2" xfId="8" xr:uid="{00000000-0005-0000-0000-000041000000}"/>
    <cellStyle name="Normal 3" xfId="9" xr:uid="{00000000-0005-0000-0000-000042000000}"/>
    <cellStyle name="Normal 4" xfId="10" xr:uid="{00000000-0005-0000-0000-000043000000}"/>
    <cellStyle name="Normal 4 2" xfId="11" xr:uid="{00000000-0005-0000-0000-000044000000}"/>
    <cellStyle name="Normal 5" xfId="12" xr:uid="{00000000-0005-0000-0000-000045000000}"/>
    <cellStyle name="Normal 5 2" xfId="13" xr:uid="{00000000-0005-0000-0000-000046000000}"/>
    <cellStyle name="Normal 6" xfId="14" xr:uid="{00000000-0005-0000-0000-000047000000}"/>
    <cellStyle name="Normal 6 2" xfId="15" xr:uid="{00000000-0005-0000-0000-000048000000}"/>
    <cellStyle name="Normal 7" xfId="60" xr:uid="{00000000-0005-0000-0000-000049000000}"/>
    <cellStyle name="Normal 8" xfId="62" xr:uid="{00000000-0005-0000-0000-00004A000000}"/>
    <cellStyle name="Normal 9" xfId="18" xr:uid="{00000000-0005-0000-0000-00004B000000}"/>
    <cellStyle name="Normal 9 2" xfId="19" xr:uid="{00000000-0005-0000-0000-00004C000000}"/>
    <cellStyle name="Normal_141008Reportes Cuadros Institucionales-sectorialesADV" xfId="16" xr:uid="{00000000-0005-0000-0000-00004D000000}"/>
    <cellStyle name="Notas 2" xfId="61" xr:uid="{00000000-0005-0000-0000-00004E000000}"/>
    <cellStyle name="Notas 3" xfId="63" xr:uid="{00000000-0005-0000-0000-00004F000000}"/>
    <cellStyle name="Notas 4" xfId="77" xr:uid="{00000000-0005-0000-0000-000050000000}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26"/>
  <sheetViews>
    <sheetView tabSelected="1" zoomScale="85" zoomScaleNormal="85" workbookViewId="0">
      <selection activeCell="N5" sqref="N5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9" s="1" customFormat="1" ht="60" customHeight="1" x14ac:dyDescent="0.2">
      <c r="A1" s="27" t="s">
        <v>197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9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9" s="1" customFormat="1" ht="54.75" customHeight="1" x14ac:dyDescent="0.2">
      <c r="A3" s="19" t="s">
        <v>71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9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72</v>
      </c>
      <c r="V4" s="33">
        <v>21</v>
      </c>
      <c r="W4" s="33">
        <v>22</v>
      </c>
      <c r="X4" s="33">
        <v>23</v>
      </c>
    </row>
    <row r="5" spans="1:29" s="45" customFormat="1" ht="57" customHeight="1" x14ac:dyDescent="0.2">
      <c r="A5" s="42"/>
      <c r="B5" s="35">
        <f>FIN!$I$6</f>
        <v>3028</v>
      </c>
      <c r="C5" s="43" t="str">
        <f>FIN!$M$6</f>
        <v>MEJORAMIENTO DE LAS CONDICIONES DE VIVIENDA (2019)</v>
      </c>
      <c r="D5" s="43"/>
      <c r="E5" s="35" t="s">
        <v>74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IMPULSAR EL CRECIMIENTO DEL TERRITORIO PATRIMONIAL DEL MUNICIPIO Y COMBATIR EL REZAGO HABITACIONAL PARA MEJORAR LA CALIDAD DE VIDA DE SUS HABITANTES.</v>
      </c>
      <c r="N5" s="42" t="str">
        <f>FIN!$E$9</f>
        <v>INDICADORES DEL INEGI</v>
      </c>
      <c r="O5" s="46" t="str">
        <f>TRIM(FIN!$U$2)</f>
        <v>F I N</v>
      </c>
      <c r="P5" s="35" t="str">
        <f>FIN!$Q$10</f>
        <v>((A / B) - 1) * 100</v>
      </c>
      <c r="Q5" s="35" t="str">
        <f>FIN!$C$14&amp;"    "&amp;FIN!$C$15</f>
        <v>INDICADORES DEL INEGI AÑO ACTUAL    INDICADORES DEL INEGI AÑO ANTERIOR</v>
      </c>
      <c r="R5" s="35" t="str">
        <f>FIN!$I$18</f>
        <v>10 CRECIMIENTO</v>
      </c>
      <c r="S5" s="35"/>
      <c r="T5" s="47">
        <f>FIN!$D$23</f>
        <v>-100</v>
      </c>
      <c r="U5" s="50">
        <f>(FIN!$C$24)/100</f>
        <v>-10</v>
      </c>
      <c r="V5" s="36">
        <f>FIN!$D$21</f>
        <v>0</v>
      </c>
      <c r="W5" s="36">
        <f>FIN!$D$22</f>
        <v>10</v>
      </c>
      <c r="X5" s="44" t="str">
        <f>FIN!$M$10</f>
        <v>TASA DE VARIACION</v>
      </c>
    </row>
    <row r="6" spans="1:29" s="45" customFormat="1" ht="57" customHeight="1" x14ac:dyDescent="0.2">
      <c r="A6" s="42"/>
      <c r="B6" s="35">
        <f>PROPOSITO!$I$6</f>
        <v>3028</v>
      </c>
      <c r="C6" s="43" t="str">
        <f>PROPOSITO!$M$6</f>
        <v>MEJORAMIENTO DE LAS CONDICIONES DE VIVIENDA (2019)</v>
      </c>
      <c r="D6" s="43"/>
      <c r="E6" s="35" t="str">
        <f>PROPOSITO!$I$7</f>
        <v>IMUVIM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CREAR UN DESARROLLO HABITACIONAL AL QUE PUEDAN TENER ACCESO PERSONAS DE ESCASOS RECURSOS, ASI COMO LA REGULARIZACION DE ASENTAMIENTOS.</v>
      </c>
      <c r="N6" s="42" t="str">
        <f>PROPOSITO!$E$9</f>
        <v>COSTO TOTAL DEL LOTE TIPO CON VIVIENDA / INGRESOS ECONÓMICOS DEL SOLICITANTE</v>
      </c>
      <c r="O6" s="46" t="str">
        <f>TRIM(PROPOSITO!$U$2)</f>
        <v>P R O P Ó S I T O</v>
      </c>
      <c r="P6" s="35" t="str">
        <f>PROPOSITO!$Q$10</f>
        <v>(A / B) * 100</v>
      </c>
      <c r="Q6" s="35" t="str">
        <f>PROPOSITO!$C$14&amp;"    "&amp;PROPOSITO!$C$15</f>
        <v>COSTO TOTAL DEL LOTE TIPO CON VIVIENDA    INGRESOS ECONÓMICOS DEL SOLICITANTE</v>
      </c>
      <c r="R6" s="35" t="str">
        <f>PROPOSITO!$I$18</f>
        <v>100% DESARROLLO HABITACIONAL</v>
      </c>
      <c r="S6" s="35"/>
      <c r="T6" s="47">
        <f>PROPOSITO!$D$23</f>
        <v>0</v>
      </c>
      <c r="U6" s="50">
        <f>(PROPOSITO!$C$24)/100</f>
        <v>0</v>
      </c>
      <c r="V6" s="36">
        <f>PROPOSITO!$D$21</f>
        <v>0</v>
      </c>
      <c r="W6" s="36">
        <f>PROPOSITO!$D$22</f>
        <v>100</v>
      </c>
      <c r="X6" s="44" t="str">
        <f>PROPOSITO!$M$10</f>
        <v>PORCENTAJE</v>
      </c>
    </row>
    <row r="7" spans="1:29" s="45" customFormat="1" ht="57" customHeight="1" x14ac:dyDescent="0.2">
      <c r="A7" s="42"/>
      <c r="B7" s="35">
        <f>'COMPONENTE 1'!$I$6</f>
        <v>3028</v>
      </c>
      <c r="C7" s="43" t="str">
        <f>'COMPONENTE 1'!$M$6</f>
        <v>MEJORAMIENTO DE LAS CONDICIONES DE VIVIENDA (2019)</v>
      </c>
      <c r="D7" s="43"/>
      <c r="E7" s="35" t="str">
        <f>'COMPONENTE 1'!$I$7</f>
        <v>IMUVIM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CREACION REGLAMENTO MUNICIPAL DE ORDENAMIENTO SUSTENTABLE DEL TERRITORIO</v>
      </c>
      <c r="N7" s="42" t="str">
        <f>'COMPONENTE 1'!$E$9</f>
        <v>PLAN DE ORDENAMIENTO TERRIRORIAL ELABORADO (DETECCIÓN DE POLIGONOS DE CONTENCIÓN)</v>
      </c>
      <c r="O7" s="46" t="str">
        <f>TRIM('COMPONENTE 1'!$U$2)</f>
        <v>C O M P O N E N T E 1</v>
      </c>
      <c r="P7" s="35" t="str">
        <f>'COMPONENTE 1'!$Q$10</f>
        <v>A</v>
      </c>
      <c r="Q7" s="35" t="str">
        <f>'COMPONENTE 1'!$C$14&amp;"    "&amp;'COMPONENTE 1'!$C$15</f>
        <v xml:space="preserve">PLAN DE ORDENAMIENTO TERRITORIAL    </v>
      </c>
      <c r="R7" s="35" t="str">
        <f>'COMPONENTE 1'!$I$18</f>
        <v>1 PLAN DE ORDENAMIENTO TERRITORIAL</v>
      </c>
      <c r="S7" s="35"/>
      <c r="T7" s="47">
        <f>'COMPONENTE 1'!$D$23</f>
        <v>0</v>
      </c>
      <c r="U7" s="50">
        <f>'COMPONENTE 1'!$C$24/100</f>
        <v>0</v>
      </c>
      <c r="V7" s="36">
        <f>'COMPONENTE 1'!$D$21</f>
        <v>0</v>
      </c>
      <c r="W7" s="36">
        <f>'COMPONENTE 1'!$D$22</f>
        <v>0</v>
      </c>
      <c r="X7" s="44" t="str">
        <f>'COMPONENTE 1'!$M$10</f>
        <v>UNIDAD</v>
      </c>
    </row>
    <row r="8" spans="1:29" s="45" customFormat="1" ht="57" customHeight="1" x14ac:dyDescent="0.2">
      <c r="A8" s="42"/>
      <c r="B8" s="35">
        <f>'ACT 1.1'!$I$6</f>
        <v>3028</v>
      </c>
      <c r="C8" s="43" t="str">
        <f>'ACT 1.1'!$M$6</f>
        <v>MEJORAMIENTO DE LAS CONDICIONES DE VIVIENDA (2019)</v>
      </c>
      <c r="D8" s="43"/>
      <c r="E8" s="35" t="str">
        <f>'ACT 1.1'!$I$7</f>
        <v>IMUVIM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RENOVACIÓN DEL PLAN DE TRABAJO PARA LA PLANEACIÓN URBANA</v>
      </c>
      <c r="N8" s="42" t="str">
        <f>'ACT 1.1'!$E$9</f>
        <v>DOCUMENTO ELABORADO</v>
      </c>
      <c r="O8" s="46" t="str">
        <f>TRIM('ACT 1.1'!$U$2)</f>
        <v>A C T I V I D A D - 1 . 1</v>
      </c>
      <c r="P8" s="35" t="str">
        <f>'ACT 1.1'!$Q$10</f>
        <v>A</v>
      </c>
      <c r="Q8" s="35" t="str">
        <f>'ACT 1.1'!$C$14&amp;"    "&amp;'ACT 1.1'!$C$15</f>
        <v xml:space="preserve">DOCUMENTO ELABORADO    </v>
      </c>
      <c r="R8" s="35" t="str">
        <f>'ACT 1.1'!$I$18</f>
        <v>1 DOCUMENTO ELABORADO</v>
      </c>
      <c r="S8" s="35"/>
      <c r="T8" s="47">
        <f>'ACT 1.1'!$D$23</f>
        <v>0</v>
      </c>
      <c r="U8" s="50">
        <f>'ACT 1.1'!$C$24/100</f>
        <v>0</v>
      </c>
      <c r="V8" s="36">
        <f>'ACT 1.1'!$D$21</f>
        <v>0</v>
      </c>
      <c r="W8" s="36">
        <f>'ACT 1.1'!$D$22</f>
        <v>0</v>
      </c>
      <c r="X8" s="44" t="str">
        <f>'ACT 1.1'!$M$10</f>
        <v>UNIDAD</v>
      </c>
    </row>
    <row r="9" spans="1:29" s="45" customFormat="1" ht="57" customHeight="1" x14ac:dyDescent="0.2">
      <c r="A9" s="42"/>
      <c r="B9" s="35">
        <f>'ACT 1.2'!$I$6</f>
        <v>3028</v>
      </c>
      <c r="C9" s="43" t="str">
        <f>'ACT 1.2'!$M$6</f>
        <v>MEJORAMIENTO DE LAS CONDICIONES DE VIVIENDA (2019)</v>
      </c>
      <c r="D9" s="43"/>
      <c r="E9" s="35" t="str">
        <f>'ACT 1.2'!$I$7</f>
        <v>IMUVIM</v>
      </c>
      <c r="F9" s="35"/>
      <c r="G9" s="35"/>
      <c r="H9" s="35"/>
      <c r="I9" s="35"/>
      <c r="J9" s="35"/>
      <c r="K9" s="46" t="s">
        <v>59</v>
      </c>
      <c r="L9" s="46" t="str">
        <f>'ACT 1.2'!$E$6</f>
        <v>Actividad</v>
      </c>
      <c r="M9" s="42" t="str">
        <f>'ACT 1.2'!$E$8</f>
        <v>REGULARIZACIÓN DE ASENTAMIENTOS HUMANOS.</v>
      </c>
      <c r="N9" s="42" t="str">
        <f>'ACT 1.2'!$E$9</f>
        <v>ASENTANTAMIENTOS IRREGULARES = ASENTAMIENTOS REGULARES</v>
      </c>
      <c r="O9" s="46" t="str">
        <f>TRIM('ACT 1.2'!$U$2)</f>
        <v>A C T I V I D A D - 1 . 2</v>
      </c>
      <c r="P9" s="35" t="str">
        <f>'ACT 1.2'!$Q$10</f>
        <v>(A / B) * 100</v>
      </c>
      <c r="Q9" s="35" t="str">
        <f>'ACT 1.2'!$C$14&amp;"    "&amp;'ACT 1.2'!$C$15</f>
        <v>ASENTANTAMIENTOS IRREGULARES    ASENTAMIENTOS REGULARES</v>
      </c>
      <c r="R9" s="35" t="str">
        <f>'ACT 1.2'!$I$18</f>
        <v>-10% ASENTAMIENTO IRREGULARES</v>
      </c>
      <c r="S9" s="35"/>
      <c r="T9" s="47">
        <f>'ACT 1.2'!$D$23</f>
        <v>89.47</v>
      </c>
      <c r="U9" s="50">
        <f>'ACT 1.2'!$C$24/100</f>
        <v>-8.947000000000001</v>
      </c>
      <c r="V9" s="36">
        <f>'ACT 1.2'!$D$21</f>
        <v>17</v>
      </c>
      <c r="W9" s="36">
        <f>'ACT 1.2'!$D$22</f>
        <v>19</v>
      </c>
      <c r="X9" s="44" t="str">
        <f>'ACT 1.2'!$M$10</f>
        <v>PORCENTAJE</v>
      </c>
      <c r="Y9" s="47"/>
      <c r="Z9" s="50"/>
      <c r="AA9" s="36"/>
      <c r="AB9" s="36"/>
      <c r="AC9" s="44"/>
    </row>
    <row r="10" spans="1:29" s="45" customFormat="1" ht="57" customHeight="1" x14ac:dyDescent="0.2">
      <c r="A10" s="42"/>
      <c r="B10" s="35">
        <f>'ACT 1.3'!$I$6</f>
        <v>3028</v>
      </c>
      <c r="C10" s="43" t="str">
        <f>'ACT 1.3'!$M$6</f>
        <v>MEJORAMIENTO DE LAS CONDICIONES DE VIVIENDA (2019)</v>
      </c>
      <c r="D10" s="43"/>
      <c r="E10" s="35" t="str">
        <f>'ACT 1.3'!$I$7</f>
        <v>IMUVIM</v>
      </c>
      <c r="F10" s="35"/>
      <c r="G10" s="35"/>
      <c r="H10" s="35"/>
      <c r="I10" s="35"/>
      <c r="J10" s="35"/>
      <c r="K10" s="46" t="s">
        <v>59</v>
      </c>
      <c r="L10" s="46" t="str">
        <f>'ACT 1.3'!$E$6</f>
        <v>Actividad</v>
      </c>
      <c r="M10" s="42" t="str">
        <f>'ACT 1.3'!$E$8</f>
        <v>URBANIZACIÓN HABITACIONAL</v>
      </c>
      <c r="N10" s="42" t="str">
        <f>'ACT 1.3'!$E$9</f>
        <v>VENTA DE PREDIOS CON SERVICIOS BÁSICOS</v>
      </c>
      <c r="O10" s="46" t="str">
        <f>TRIM('ACT 1.3'!$U$2)</f>
        <v>A C T I V I D A D - 1 . 3</v>
      </c>
      <c r="P10" s="35" t="str">
        <f>'ACT 1.3'!$Q$10</f>
        <v>(A / B) * 100</v>
      </c>
      <c r="Q10" s="35" t="str">
        <f>'ACT 1.3'!$C$14&amp;"    "&amp;'ACT 1.3'!$C$15</f>
        <v>VENTA DE PREDIOS CON SERVICIOS BÁSICOS    URBANIZACIÓN HABITACIONAL</v>
      </c>
      <c r="R10" s="35" t="str">
        <f>'ACT 1.3'!$I$18</f>
        <v>30% URBANIZACIÓN HABITACIONAL</v>
      </c>
      <c r="S10" s="35"/>
      <c r="T10" s="47">
        <f>'ACT 1.3'!$D$23</f>
        <v>0</v>
      </c>
      <c r="U10" s="50">
        <f>'ACT 1.3'!$C$24/100</f>
        <v>0</v>
      </c>
      <c r="V10" s="36">
        <f>'ACT 1.3'!$D$21</f>
        <v>0</v>
      </c>
      <c r="W10" s="36">
        <f>'ACT 1.3'!$D$22</f>
        <v>100</v>
      </c>
      <c r="X10" s="44" t="str">
        <f>'ACT 1.3'!$M$10</f>
        <v>PORCENTAJE</v>
      </c>
    </row>
    <row r="11" spans="1:29" s="45" customFormat="1" ht="57" customHeight="1" x14ac:dyDescent="0.2">
      <c r="A11" s="42"/>
      <c r="B11" s="35">
        <f>'COMPONENTE 2'!$I$6</f>
        <v>3028</v>
      </c>
      <c r="C11" s="43" t="str">
        <f>'COMPONENTE 2'!$M$6</f>
        <v>MEJORAMIENTO DE LAS CONDICIONES DE VIVIENDA (2019)</v>
      </c>
      <c r="D11" s="43"/>
      <c r="E11" s="35" t="str">
        <f>'COMPONENTE 2'!$I$7</f>
        <v>IMUVIM</v>
      </c>
      <c r="F11" s="35"/>
      <c r="G11" s="35"/>
      <c r="H11" s="35"/>
      <c r="I11" s="35"/>
      <c r="J11" s="35"/>
      <c r="K11" s="46" t="s">
        <v>59</v>
      </c>
      <c r="L11" s="46" t="str">
        <f>'COMPONENTE 2'!$E$6</f>
        <v>Componente</v>
      </c>
      <c r="M11" s="42" t="str">
        <f>'COMPONENTE 2'!$E$8</f>
        <v>ADQUISICIÓN DE RESERVA TERRITORIAL</v>
      </c>
      <c r="N11" s="42" t="str">
        <f>'COMPONENTE 2'!$E$9</f>
        <v>PLAN DE ORDENAMIENTO TERRIRORIAL ELABORADO (DETECCIÓN DE POLIGONOS DE CONTENCIÓN)</v>
      </c>
      <c r="O11" s="46" t="str">
        <f>TRIM('COMPONENTE 2'!$U$2)</f>
        <v>C O M P O N E N T E - 2</v>
      </c>
      <c r="P11" s="35" t="str">
        <f>'COMPONENTE 2'!$Q$10</f>
        <v>A</v>
      </c>
      <c r="Q11" s="35" t="str">
        <f>'COMPONENTE 2'!$C$14&amp;"    "&amp;'COMPONENTE 2'!$C$15</f>
        <v xml:space="preserve">ADQUISICIÓN DE RESERVA TERRITORIAL    </v>
      </c>
      <c r="R11" s="35" t="str">
        <f>'COMPONENTE 2'!$I$18</f>
        <v>100% DE ADQUISICIÓN DE RESERVA TERRITORIAL</v>
      </c>
      <c r="S11" s="35"/>
      <c r="T11" s="47">
        <f>'COMPONENTE 2'!$D$23</f>
        <v>0</v>
      </c>
      <c r="U11" s="50">
        <f>'COMPONENTE 2'!$C$24/100</f>
        <v>0</v>
      </c>
      <c r="V11" s="36">
        <f>'COMPONENTE 2'!$D$21</f>
        <v>0</v>
      </c>
      <c r="W11" s="36">
        <f>'COMPONENTE 2'!$D$22</f>
        <v>0</v>
      </c>
      <c r="X11" s="44" t="str">
        <f>'COMPONENTE 2'!$M$10</f>
        <v>UNIDAD</v>
      </c>
    </row>
    <row r="12" spans="1:29" s="45" customFormat="1" ht="57" customHeight="1" x14ac:dyDescent="0.2">
      <c r="A12" s="42"/>
      <c r="B12" s="35">
        <f>'ACT 2.1'!$I$6</f>
        <v>3028</v>
      </c>
      <c r="C12" s="43" t="str">
        <f>'ACT 2.1'!$M$6</f>
        <v>MEJORAMIENTO DE LAS CONDICIONES DE VIVIENDA (2019)</v>
      </c>
      <c r="D12" s="43"/>
      <c r="E12" s="35" t="str">
        <f>'ACT 2.1'!$I$7</f>
        <v>IMUVIM</v>
      </c>
      <c r="F12" s="35"/>
      <c r="G12" s="35"/>
      <c r="H12" s="35"/>
      <c r="I12" s="35"/>
      <c r="J12" s="35"/>
      <c r="K12" s="46" t="s">
        <v>59</v>
      </c>
      <c r="L12" s="46" t="str">
        <f>'ACT 2.1'!$E$6</f>
        <v>Actividad</v>
      </c>
      <c r="M12" s="42" t="str">
        <f>'ACT 2.1'!$E$8</f>
        <v>MEDIACIÓN DEL VALOR DE LA TIERRA</v>
      </c>
      <c r="N12" s="42" t="str">
        <f>'ACT 2.1'!$E$9</f>
        <v>VALOR DEL M2 DE LA TIERRA / M2 DE SUPERFICIE</v>
      </c>
      <c r="O12" s="46" t="str">
        <f>TRIM('ACT 2.1'!$U$2)</f>
        <v>A C T I V I D A D - 2 . 1</v>
      </c>
      <c r="P12" s="35" t="str">
        <f>'ACT 2.1'!$Q$10</f>
        <v>(A / B) * 100</v>
      </c>
      <c r="Q12" s="35" t="str">
        <f>'ACT 2.1'!$C$14&amp;"    "&amp;'ACT 2.1'!$C$15</f>
        <v>M2 DE SUPERFICIE    VALOR DEL M2 DE LA TIERRA</v>
      </c>
      <c r="R12" s="35" t="str">
        <f>'ACT 2.1'!$I$18</f>
        <v>100% MEDIACIÓN DEL VALOR DE LA TIERRA</v>
      </c>
      <c r="S12" s="35"/>
      <c r="T12" s="47">
        <f>'ACT 2.1'!$D$23</f>
        <v>0</v>
      </c>
      <c r="U12" s="50">
        <f>'ACT 2.1'!$C$24/100</f>
        <v>0</v>
      </c>
      <c r="V12" s="36">
        <f>'ACT 2.1'!$D$21</f>
        <v>0</v>
      </c>
      <c r="W12" s="36">
        <f>'ACT 2.1'!$D$22</f>
        <v>100</v>
      </c>
      <c r="X12" s="44" t="str">
        <f>'ACT 2.1'!$M$10</f>
        <v>PORCENTAJE</v>
      </c>
    </row>
    <row r="13" spans="1:29" s="45" customFormat="1" ht="57" customHeight="1" x14ac:dyDescent="0.2">
      <c r="A13" s="42"/>
      <c r="B13" s="35">
        <f>'ACT 2.2'!$I$6</f>
        <v>3028</v>
      </c>
      <c r="C13" s="43" t="str">
        <f>'ACT 2.2'!$M$6</f>
        <v>MEJORAMIENTO DE LAS CONDICIONES DE VIVIENDA (2019)</v>
      </c>
      <c r="D13" s="43"/>
      <c r="E13" s="35" t="str">
        <f>'ACT 2.2'!$I$7</f>
        <v>IMUVIM</v>
      </c>
      <c r="F13" s="35"/>
      <c r="G13" s="35"/>
      <c r="H13" s="35"/>
      <c r="I13" s="35"/>
      <c r="J13" s="35"/>
      <c r="K13" s="46" t="s">
        <v>59</v>
      </c>
      <c r="L13" s="46" t="str">
        <f>'ACT 2.2'!$E$6</f>
        <v>Actividad</v>
      </c>
      <c r="M13" s="42" t="str">
        <f>'ACT 2.2'!$E$8</f>
        <v>CONCENTRACIÓN DEL RECURSO ECONÓMICO NECESARIO PARA LA ADQUISICION DE RESERVA TERRITORIAL</v>
      </c>
      <c r="N13" s="42" t="str">
        <f>'ACT 2.2'!$E$9</f>
        <v>VALOR DE LA RESERVA TERRITORIAL = RECURSO ECONÓMICO AUTORIZADO</v>
      </c>
      <c r="O13" s="46" t="str">
        <f>TRIM('ACT 2.2'!$U$2)</f>
        <v>A C T I V I D A D - 2 . 2</v>
      </c>
      <c r="P13" s="35" t="str">
        <f>'ACT 2.2'!$Q$10</f>
        <v>(A / B) * 100</v>
      </c>
      <c r="Q13" s="35" t="str">
        <f>'ACT 2.2'!$C$14&amp;"    "&amp;'ACT 2.2'!$C$15</f>
        <v>RECURSO ECONÓMICO NECESARIO PARA LA ADQUISICION DE RESERVA TERRITORIAL    VALOR DE LA RESERVA TERRITORIAL = RECURSO ECONÓMICO AUTORIZADO</v>
      </c>
      <c r="R13" s="35" t="str">
        <f>'ACT 2.2'!$I$18</f>
        <v>30% VALOR DE LA RESERVA TERRITORIAL = RECURSO ECONÓMICO AUTORIZADO</v>
      </c>
      <c r="S13" s="35"/>
      <c r="T13" s="47">
        <f>'ACT 2.2'!$D$23</f>
        <v>0</v>
      </c>
      <c r="U13" s="50">
        <f>'ACT 2.2'!$C$24/100</f>
        <v>0</v>
      </c>
      <c r="V13" s="36">
        <f>'ACT 2.2'!$D$21</f>
        <v>0</v>
      </c>
      <c r="W13" s="36">
        <f>'ACT 2.2'!$D$22</f>
        <v>30</v>
      </c>
      <c r="X13" s="44" t="str">
        <f>'ACT 2.2'!$M$10</f>
        <v>PORCENTAJE</v>
      </c>
    </row>
    <row r="14" spans="1:29" s="45" customFormat="1" ht="57" customHeight="1" x14ac:dyDescent="0.2">
      <c r="A14" s="42"/>
      <c r="B14" s="35">
        <f>'ACT 2.3'!$I$6</f>
        <v>3028</v>
      </c>
      <c r="C14" s="43" t="str">
        <f>'ACT 2.3'!$M$6</f>
        <v>MEJORAMIENTO DE LAS CONDICIONES DE VIVIENDA (2019)</v>
      </c>
      <c r="D14" s="43"/>
      <c r="E14" s="35" t="str">
        <f>'ACT 2.3'!$I$7</f>
        <v>IMUVIM</v>
      </c>
      <c r="F14" s="35"/>
      <c r="G14" s="35"/>
      <c r="H14" s="35"/>
      <c r="I14" s="35"/>
      <c r="J14" s="35"/>
      <c r="K14" s="46" t="s">
        <v>59</v>
      </c>
      <c r="L14" s="46" t="str">
        <f>'ACT 2.3'!$E$6</f>
        <v>Actividad</v>
      </c>
      <c r="M14" s="42" t="str">
        <f>'ACT 2.3'!$E$8</f>
        <v>ACCIONES PARA LOGRAR UN VALOR DE LA TIERRA A PRECIOS COMPETITIVOS</v>
      </c>
      <c r="N14" s="42" t="str">
        <f>'ACT 2.3'!$E$9</f>
        <v>PADRÓN DE PROPIETARIOS CON INTERES DE VENTA</v>
      </c>
      <c r="O14" s="46" t="str">
        <f>TRIM('ACT 2.3'!$U$2)</f>
        <v>A C T I V I D A D - 2 . 3</v>
      </c>
      <c r="P14" s="35" t="str">
        <f>'ACT 2.3'!$Q$10</f>
        <v>A</v>
      </c>
      <c r="Q14" s="35" t="str">
        <f>'ACT 2.3'!$C$14&amp;"    "&amp;'ACT 2.3'!$C$15</f>
        <v xml:space="preserve">PROPIETARIOS CON INTERES DE VENTA    </v>
      </c>
      <c r="R14" s="35" t="str">
        <f>'ACT 2.3'!$I$18</f>
        <v>1 PADRON</v>
      </c>
      <c r="S14" s="35"/>
      <c r="T14" s="47">
        <f>'ACT 2.3'!$D$23</f>
        <v>1</v>
      </c>
      <c r="U14" s="50">
        <f>'ACT 2.3'!$C$24/100</f>
        <v>1</v>
      </c>
      <c r="V14" s="36">
        <f>'ACT 2.3'!$D$21</f>
        <v>1</v>
      </c>
      <c r="W14" s="36">
        <f>'ACT 2.3'!$D$22</f>
        <v>0</v>
      </c>
      <c r="X14" s="44" t="str">
        <f>'ACT 2.3'!$M$10</f>
        <v>UNIDAD</v>
      </c>
    </row>
    <row r="15" spans="1:29" s="45" customFormat="1" ht="57" customHeight="1" x14ac:dyDescent="0.2">
      <c r="A15" s="42"/>
      <c r="B15" s="35">
        <f>'COMPONENTE 3'!$I$6</f>
        <v>3028</v>
      </c>
      <c r="C15" s="43" t="str">
        <f>'COMPONENTE 3'!$M$6</f>
        <v>MEJORAMIENTO DE LAS CONDICIONES DE VIVIENDA (2019)</v>
      </c>
      <c r="D15" s="43"/>
      <c r="E15" s="35" t="str">
        <f>'COMPONENTE 3'!$I$7</f>
        <v>IMUVIM</v>
      </c>
      <c r="F15" s="35"/>
      <c r="G15" s="35"/>
      <c r="H15" s="35"/>
      <c r="I15" s="35"/>
      <c r="J15" s="35"/>
      <c r="K15" s="46" t="s">
        <v>59</v>
      </c>
      <c r="L15" s="46" t="str">
        <f>'COMPONENTE 3'!$E$6</f>
        <v>Componente</v>
      </c>
      <c r="M15" s="42" t="str">
        <f>'COMPONENTE 3'!$E$8</f>
        <v>VIVIENDAS DIGNAS</v>
      </c>
      <c r="N15" s="42" t="str">
        <f>'COMPONENTE 3'!$E$9</f>
        <v>INDICADORES INEGI VIVIENDA DIGNA</v>
      </c>
      <c r="O15" s="46" t="str">
        <f>TRIM('COMPONENTE 3'!$U$2)</f>
        <v>C O M P O N E N T E - 3</v>
      </c>
      <c r="P15" s="35" t="str">
        <f>'COMPONENTE 3'!$Q$10</f>
        <v>A</v>
      </c>
      <c r="Q15" s="35" t="str">
        <f>'COMPONENTE 3'!$C$14&amp;"    "&amp;'COMPONENTE 3'!$C$15</f>
        <v xml:space="preserve">VIVIENDAS DIGNAS    </v>
      </c>
      <c r="R15" s="35" t="str">
        <f>'COMPONENTE 3'!$I$18</f>
        <v>1 INDICADORES INEGI VIVIENDAS DIGNAS</v>
      </c>
      <c r="S15" s="35"/>
      <c r="T15" s="47">
        <f>'COMPONENTE 3'!$D$23</f>
        <v>0</v>
      </c>
      <c r="U15" s="50">
        <f>'COMPONENTE 3'!$C$24/100</f>
        <v>0</v>
      </c>
      <c r="V15" s="36">
        <f>'COMPONENTE 3'!$D$21</f>
        <v>0</v>
      </c>
      <c r="W15" s="36">
        <f>'COMPONENTE 3'!$D$22</f>
        <v>0</v>
      </c>
      <c r="X15" s="44" t="str">
        <f>'COMPONENTE 3'!$M$10</f>
        <v>UNIDAD</v>
      </c>
    </row>
    <row r="16" spans="1:29" s="45" customFormat="1" ht="57" customHeight="1" x14ac:dyDescent="0.2">
      <c r="A16" s="42"/>
      <c r="B16" s="35">
        <f>'ACT 3.1'!$I$6</f>
        <v>3028</v>
      </c>
      <c r="C16" s="43" t="str">
        <f>'ACT 3.1'!$M$6</f>
        <v>MEJORAMIENTO DE LAS CONDICIONES DE VIVIENDA (2019)</v>
      </c>
      <c r="D16" s="43"/>
      <c r="E16" s="35" t="str">
        <f>'ACT 3.1'!$I$7</f>
        <v>IMUVIM</v>
      </c>
      <c r="F16" s="35"/>
      <c r="G16" s="35"/>
      <c r="H16" s="35"/>
      <c r="I16" s="35"/>
      <c r="J16" s="35"/>
      <c r="K16" s="46" t="s">
        <v>59</v>
      </c>
      <c r="L16" s="46" t="str">
        <f>'ACT 3.1'!$E$6</f>
        <v>Actividad</v>
      </c>
      <c r="M16" s="42" t="str">
        <f>'ACT 3.1'!$E$8</f>
        <v>COMBATIR EL HACINAMIENTO EN VIVIENDA</v>
      </c>
      <c r="N16" s="42" t="str">
        <f>'ACT 3.1'!$E$9</f>
        <v>INDICADORES INEGI HACINAMIENTO</v>
      </c>
      <c r="O16" s="46" t="str">
        <f>TRIM('ACT 3.1'!$U$2)</f>
        <v>A C T I V I D A D - 3 . 1</v>
      </c>
      <c r="P16" s="35" t="str">
        <f>'ACT 3.1'!$Q$10</f>
        <v>(A / B) * 100</v>
      </c>
      <c r="Q16" s="35" t="str">
        <f>'ACT 3.1'!$C$14&amp;"    "&amp;'ACT 3.1'!$C$15</f>
        <v>REALIZADO    PLANEADO</v>
      </c>
      <c r="R16" s="35" t="str">
        <f>'ACT 3.1'!$I$18</f>
        <v>40% REALIZADO</v>
      </c>
      <c r="S16" s="35"/>
      <c r="T16" s="47">
        <f>'ACT 3.1'!$D$23</f>
        <v>0</v>
      </c>
      <c r="U16" s="50">
        <f>'ACT 3.1'!$C$24/100</f>
        <v>0</v>
      </c>
      <c r="V16" s="36">
        <f>'ACT 3.1'!$D$21</f>
        <v>0</v>
      </c>
      <c r="W16" s="36">
        <f>'ACT 3.1'!$D$22</f>
        <v>40</v>
      </c>
      <c r="X16" s="44" t="str">
        <f>'ACT 3.1'!$M$10</f>
        <v>PORCENTAJE</v>
      </c>
    </row>
    <row r="17" spans="1:24" s="45" customFormat="1" ht="57" customHeight="1" x14ac:dyDescent="0.2">
      <c r="A17" s="42"/>
      <c r="B17" s="35">
        <f>'ACT 3.2'!$I$6</f>
        <v>3028</v>
      </c>
      <c r="C17" s="43" t="str">
        <f>'ACT 3.2'!$M$6</f>
        <v>MEJORAMIENTO DE LAS CONDICIONES DE VIVIENDA (2019)</v>
      </c>
      <c r="D17" s="43"/>
      <c r="E17" s="35" t="str">
        <f>'ACT 3.2'!$I$7</f>
        <v>IMUVIM</v>
      </c>
      <c r="F17" s="35"/>
      <c r="G17" s="35"/>
      <c r="H17" s="35"/>
      <c r="I17" s="35"/>
      <c r="J17" s="35"/>
      <c r="K17" s="46" t="s">
        <v>59</v>
      </c>
      <c r="L17" s="46" t="str">
        <f>'ACT 3.2'!$E$6</f>
        <v>Actividad</v>
      </c>
      <c r="M17" s="42" t="str">
        <f>'ACT 3.2'!$E$8</f>
        <v>MEJORAMIENTO DE VIVIENDA</v>
      </c>
      <c r="N17" s="42" t="str">
        <f>'ACT 3.2'!$E$9</f>
        <v>INDICADORES INEGI</v>
      </c>
      <c r="O17" s="46" t="str">
        <f>TRIM('ACT 3.2'!$U$2)</f>
        <v>A C T I V I D A D - 3 . 2</v>
      </c>
      <c r="P17" s="35" t="str">
        <f>'ACT 3.2'!$Q$10</f>
        <v>(A / B) * 100</v>
      </c>
      <c r="Q17" s="35" t="str">
        <f>'ACT 3.2'!$C$14&amp;"    "&amp;'ACT 3.2'!$C$15</f>
        <v>REALIZADO    PLANEADO</v>
      </c>
      <c r="R17" s="35" t="str">
        <f>'ACT 3.2'!$I$18</f>
        <v>40% REALIZADO/PLANEADO</v>
      </c>
      <c r="S17" s="35"/>
      <c r="T17" s="47">
        <f>'ACT 3.2'!$D$23</f>
        <v>0</v>
      </c>
      <c r="U17" s="50">
        <f>'ACT 3.2'!$C$24/100</f>
        <v>0</v>
      </c>
      <c r="V17" s="36">
        <f>'ACT 3.2'!$D$21</f>
        <v>0</v>
      </c>
      <c r="W17" s="36">
        <f>'ACT 3.2'!$D$22</f>
        <v>40</v>
      </c>
      <c r="X17" s="44" t="str">
        <f>'ACT 3.2'!$M$10</f>
        <v>PORCENTAJE</v>
      </c>
    </row>
    <row r="18" spans="1:24" ht="15.75" x14ac:dyDescent="0.25">
      <c r="M18" s="65"/>
    </row>
    <row r="21" spans="1:24" x14ac:dyDescent="0.2">
      <c r="C21" s="2" t="s">
        <v>192</v>
      </c>
    </row>
    <row r="23" spans="1:24" x14ac:dyDescent="0.2">
      <c r="C23" s="2" t="s">
        <v>193</v>
      </c>
      <c r="K23" s="2" t="s">
        <v>195</v>
      </c>
    </row>
    <row r="26" spans="1:24" x14ac:dyDescent="0.2">
      <c r="C26" s="2" t="s">
        <v>194</v>
      </c>
      <c r="K26" s="2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64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170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171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172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171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173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30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30</v>
      </c>
      <c r="E22" s="82"/>
      <c r="F22" s="81"/>
      <c r="G22" s="63" t="s">
        <v>107</v>
      </c>
      <c r="H22" s="80">
        <v>30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30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66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188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190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191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1</v>
      </c>
      <c r="E21" s="82"/>
      <c r="F21" s="81"/>
      <c r="G21" s="63" t="s">
        <v>105</v>
      </c>
      <c r="H21" s="80">
        <v>1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1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8">
        <v>100</v>
      </c>
      <c r="D24" s="99"/>
      <c r="E24" s="99"/>
      <c r="F24" s="100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101"/>
      <c r="D25" s="102"/>
      <c r="E25" s="102"/>
      <c r="F25" s="103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B1:S1"/>
    <mergeCell ref="B2:D2"/>
    <mergeCell ref="B3:D3"/>
    <mergeCell ref="E3:F3"/>
    <mergeCell ref="G3:H3"/>
    <mergeCell ref="I3:S3"/>
    <mergeCell ref="E2:F2"/>
    <mergeCell ref="G2:H2"/>
    <mergeCell ref="I2:S2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E11:S11"/>
    <mergeCell ref="B12:S12"/>
    <mergeCell ref="B13:M13"/>
    <mergeCell ref="N13:S13"/>
    <mergeCell ref="C15:M15"/>
    <mergeCell ref="N15:S15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N25:O25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4"/>
      <c r="U2" s="54" t="s">
        <v>67</v>
      </c>
      <c r="V2" s="54"/>
    </row>
    <row r="3" spans="1:22" ht="21.75" customHeight="1" thickBot="1" x14ac:dyDescent="0.4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4"/>
      <c r="U3" s="58"/>
      <c r="V3" s="58"/>
    </row>
    <row r="4" spans="1:22" ht="21.75" customHeight="1" thickBot="1" x14ac:dyDescent="0.4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4"/>
      <c r="U4" s="59"/>
      <c r="V4" s="59"/>
    </row>
    <row r="5" spans="1:22" ht="21.75" customHeight="1" thickBot="1" x14ac:dyDescent="0.4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4"/>
      <c r="U5" s="59"/>
      <c r="V5" s="59"/>
    </row>
    <row r="6" spans="1:22" ht="15" customHeight="1" thickBot="1" x14ac:dyDescent="0.4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4"/>
      <c r="U6" s="59"/>
      <c r="V6" s="59"/>
    </row>
    <row r="7" spans="1:22" ht="21.75" customHeight="1" thickBot="1" x14ac:dyDescent="0.4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4"/>
      <c r="U7" s="59"/>
      <c r="V7" s="59"/>
    </row>
    <row r="8" spans="1:22" ht="15" customHeight="1" thickBot="1" x14ac:dyDescent="0.4">
      <c r="A8" s="53"/>
      <c r="B8" s="69" t="s">
        <v>89</v>
      </c>
      <c r="C8" s="70"/>
      <c r="D8" s="71"/>
      <c r="E8" s="66" t="s">
        <v>174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4"/>
      <c r="U8" s="59"/>
      <c r="V8" s="59"/>
    </row>
    <row r="9" spans="1:22" ht="15" customHeight="1" thickBot="1" x14ac:dyDescent="0.4">
      <c r="B9" s="69" t="s">
        <v>91</v>
      </c>
      <c r="C9" s="70"/>
      <c r="D9" s="71"/>
      <c r="E9" s="66" t="s">
        <v>175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4"/>
      <c r="U9" s="59"/>
      <c r="V9" s="59"/>
    </row>
    <row r="10" spans="1:22" ht="15" customHeight="1" thickBot="1" x14ac:dyDescent="0.4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T10" s="54"/>
      <c r="U10" s="59"/>
      <c r="V10" s="59"/>
    </row>
    <row r="11" spans="1:22" ht="15" customHeight="1" thickBot="1" x14ac:dyDescent="0.4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4"/>
      <c r="U11" s="59"/>
      <c r="V11" s="59"/>
    </row>
    <row r="12" spans="1:22" ht="21.75" customHeight="1" thickBot="1" x14ac:dyDescent="0.4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4"/>
      <c r="U12" s="59"/>
      <c r="V12" s="59"/>
    </row>
    <row r="13" spans="1:22" ht="21.75" customHeight="1" thickBot="1" x14ac:dyDescent="0.4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4"/>
      <c r="U13" s="59"/>
      <c r="V13" s="59"/>
    </row>
    <row r="14" spans="1:22" ht="21.75" customHeight="1" thickBot="1" x14ac:dyDescent="0.4">
      <c r="B14" s="63" t="s">
        <v>105</v>
      </c>
      <c r="C14" s="66" t="s">
        <v>174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4"/>
    </row>
    <row r="15" spans="1:22" ht="21.75" customHeight="1" thickBot="1" x14ac:dyDescent="0.4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  <c r="T15" s="54"/>
    </row>
    <row r="16" spans="1:22" ht="21.75" thickBot="1" x14ac:dyDescent="0.4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4"/>
    </row>
    <row r="17" spans="2:20" ht="21.75" customHeight="1" thickBot="1" x14ac:dyDescent="0.4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4"/>
    </row>
    <row r="18" spans="2:20" ht="15" customHeight="1" thickBot="1" x14ac:dyDescent="0.4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176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4"/>
    </row>
    <row r="19" spans="2:20" ht="15" customHeight="1" thickBot="1" x14ac:dyDescent="0.4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4"/>
    </row>
    <row r="20" spans="2:20" ht="15" customHeight="1" thickBot="1" x14ac:dyDescent="0.4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4"/>
    </row>
    <row r="21" spans="2:20" ht="21.75" thickBot="1" x14ac:dyDescent="0.4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4"/>
    </row>
    <row r="22" spans="2:20" ht="21.75" thickBot="1" x14ac:dyDescent="0.4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4"/>
    </row>
    <row r="23" spans="2:20" ht="21.75" thickBot="1" x14ac:dyDescent="0.4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4"/>
    </row>
    <row r="24" spans="2:20" ht="21.75" customHeight="1" thickBot="1" x14ac:dyDescent="0.4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4"/>
    </row>
    <row r="25" spans="2:20" ht="21.75" thickBot="1" x14ac:dyDescent="0.4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4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5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5"/>
      <c r="U2" s="54" t="s">
        <v>68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5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5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5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5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5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177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5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178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5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T10" s="55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5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5"/>
      <c r="U13" s="59"/>
      <c r="V13" s="59"/>
    </row>
    <row r="14" spans="1:22" ht="15.75" customHeight="1" thickBot="1" x14ac:dyDescent="0.3">
      <c r="B14" s="63" t="s">
        <v>105</v>
      </c>
      <c r="C14" s="66" t="s">
        <v>179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66" t="s">
        <v>180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5"/>
    </row>
    <row r="18" spans="2:20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181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5"/>
    </row>
    <row r="19" spans="2:20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5"/>
    </row>
    <row r="20" spans="2:20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5"/>
    </row>
    <row r="21" spans="2:20" ht="15.75" thickBot="1" x14ac:dyDescent="0.3">
      <c r="B21" s="64" t="s">
        <v>125</v>
      </c>
      <c r="C21" s="64">
        <v>40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126</v>
      </c>
      <c r="C22" s="64">
        <v>100</v>
      </c>
      <c r="D22" s="80">
        <v>40</v>
      </c>
      <c r="E22" s="82"/>
      <c r="F22" s="81"/>
      <c r="G22" s="63" t="s">
        <v>107</v>
      </c>
      <c r="H22" s="80">
        <v>40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5"/>
    </row>
    <row r="23" spans="2:20" ht="15.75" thickBot="1" x14ac:dyDescent="0.3">
      <c r="B23" s="64" t="s">
        <v>127</v>
      </c>
      <c r="C23" s="64">
        <v>40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5"/>
    </row>
    <row r="24" spans="2:20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5"/>
    </row>
    <row r="25" spans="2:20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5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5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5"/>
      <c r="U2" s="54" t="s">
        <v>69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5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5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5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5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5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182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5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183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5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T10" s="55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5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5"/>
      <c r="U13" s="59"/>
      <c r="V13" s="59"/>
    </row>
    <row r="14" spans="1:22" ht="15.75" customHeight="1" thickBot="1" x14ac:dyDescent="0.3">
      <c r="B14" s="63" t="s">
        <v>105</v>
      </c>
      <c r="C14" s="66" t="s">
        <v>179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66" t="s">
        <v>180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5"/>
    </row>
    <row r="18" spans="2:20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184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5"/>
    </row>
    <row r="19" spans="2:20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5"/>
    </row>
    <row r="20" spans="2:20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5"/>
    </row>
    <row r="21" spans="2:20" ht="15.75" thickBot="1" x14ac:dyDescent="0.3">
      <c r="B21" s="64" t="s">
        <v>125</v>
      </c>
      <c r="C21" s="64">
        <v>40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126</v>
      </c>
      <c r="C22" s="64">
        <v>100</v>
      </c>
      <c r="D22" s="80">
        <v>40</v>
      </c>
      <c r="E22" s="82"/>
      <c r="F22" s="81"/>
      <c r="G22" s="63" t="s">
        <v>107</v>
      </c>
      <c r="H22" s="80">
        <v>40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5"/>
    </row>
    <row r="23" spans="2:20" ht="15.75" thickBot="1" x14ac:dyDescent="0.3">
      <c r="B23" s="64" t="s">
        <v>127</v>
      </c>
      <c r="C23" s="64">
        <v>40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5"/>
    </row>
    <row r="24" spans="2:20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5"/>
    </row>
    <row r="25" spans="2:20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5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56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82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90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92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98</v>
      </c>
      <c r="N10" s="68"/>
      <c r="O10" s="69" t="s">
        <v>99</v>
      </c>
      <c r="P10" s="71"/>
      <c r="Q10" s="66" t="s">
        <v>100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106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108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6.5" customHeight="1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U16" s="3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113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customHeight="1" thickBot="1" x14ac:dyDescent="0.3">
      <c r="B21" s="64" t="s">
        <v>125</v>
      </c>
      <c r="C21" s="64">
        <v>110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customHeight="1" thickBot="1" x14ac:dyDescent="0.3">
      <c r="B22" s="64" t="s">
        <v>126</v>
      </c>
      <c r="C22" s="64">
        <v>100</v>
      </c>
      <c r="D22" s="80">
        <v>10</v>
      </c>
      <c r="E22" s="82"/>
      <c r="F22" s="81"/>
      <c r="G22" s="63" t="s">
        <v>107</v>
      </c>
      <c r="H22" s="80">
        <v>10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</v>
      </c>
      <c r="D23" s="80">
        <v>-100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85">
        <v>-1000</v>
      </c>
      <c r="D24" s="86"/>
      <c r="E24" s="86"/>
      <c r="F24" s="87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88"/>
      <c r="D25" s="89"/>
      <c r="E25" s="89"/>
      <c r="F25" s="90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J25:K25"/>
    <mergeCell ref="L25:M25"/>
    <mergeCell ref="J21:K21"/>
    <mergeCell ref="L21:M21"/>
    <mergeCell ref="N21:O21"/>
    <mergeCell ref="N25:O25"/>
    <mergeCell ref="B24:B25"/>
    <mergeCell ref="C24:F25"/>
    <mergeCell ref="H24:I24"/>
    <mergeCell ref="H25:I25"/>
    <mergeCell ref="D23:F23"/>
    <mergeCell ref="H23:I23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57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135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136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137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140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141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142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100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  <mergeCell ref="N22:O22"/>
    <mergeCell ref="J25:K25"/>
    <mergeCell ref="L25:M25"/>
    <mergeCell ref="N25:O25"/>
    <mergeCell ref="N21:O21"/>
    <mergeCell ref="B24:B25"/>
    <mergeCell ref="C24:F25"/>
    <mergeCell ref="H24:I24"/>
    <mergeCell ref="H25:I25"/>
    <mergeCell ref="D23:F23"/>
    <mergeCell ref="H23:I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G5:H5"/>
    <mergeCell ref="I5:S5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M6:S6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58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144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146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148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149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Q10:S10"/>
    <mergeCell ref="B7:D7"/>
    <mergeCell ref="E7:F7"/>
    <mergeCell ref="G7:H7"/>
    <mergeCell ref="I7:S7"/>
    <mergeCell ref="B8:D8"/>
    <mergeCell ref="E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61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151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152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152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153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62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154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155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156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157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158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159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90</v>
      </c>
      <c r="D21" s="80">
        <v>17</v>
      </c>
      <c r="E21" s="82"/>
      <c r="F21" s="81"/>
      <c r="G21" s="63" t="s">
        <v>105</v>
      </c>
      <c r="H21" s="80">
        <v>9</v>
      </c>
      <c r="I21" s="81"/>
      <c r="J21" s="80">
        <v>8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19</v>
      </c>
      <c r="E22" s="82"/>
      <c r="F22" s="81"/>
      <c r="G22" s="63" t="s">
        <v>107</v>
      </c>
      <c r="H22" s="80">
        <v>10</v>
      </c>
      <c r="I22" s="81"/>
      <c r="J22" s="80">
        <v>9</v>
      </c>
      <c r="K22" s="81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-10</v>
      </c>
      <c r="D23" s="80">
        <v>89.47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-894.7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63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160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161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161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160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162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30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30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65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163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163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164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70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165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166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167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168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100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Conta-Charly</cp:lastModifiedBy>
  <cp:lastPrinted>2019-08-09T19:10:44Z</cp:lastPrinted>
  <dcterms:created xsi:type="dcterms:W3CDTF">2014-10-22T05:35:08Z</dcterms:created>
  <dcterms:modified xsi:type="dcterms:W3CDTF">2022-02-19T21:09:31Z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