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Imuvim 4to. Trimestre Octubre-Diciembre 2021\"/>
    </mc:Choice>
  </mc:AlternateContent>
  <xr:revisionPtr revIDLastSave="0" documentId="8_{792E7FD6-A4FC-4671-8D65-8C4C1DD7D5A1}" xr6:coauthVersionLast="47" xr6:coauthVersionMax="47" xr10:uidLastSave="{00000000-0000-0000-0000-000000000000}"/>
  <bookViews>
    <workbookView xWindow="1380" yWindow="2640" windowWidth="8415" windowHeight="7875" firstSheet="1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G24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D48" i="3"/>
  <c r="G48" i="3" s="1"/>
  <c r="D47" i="3"/>
  <c r="G47" i="3" s="1"/>
  <c r="G46" i="3"/>
  <c r="D46" i="3"/>
  <c r="D45" i="3"/>
  <c r="G45" i="3" s="1"/>
  <c r="D41" i="3"/>
  <c r="G41" i="3" s="1"/>
  <c r="D40" i="3"/>
  <c r="G40" i="3" s="1"/>
  <c r="G39" i="3"/>
  <c r="D39" i="3"/>
  <c r="D38" i="3"/>
  <c r="G38" i="3" s="1"/>
  <c r="D36" i="3"/>
  <c r="G36" i="3" s="1"/>
  <c r="D35" i="3"/>
  <c r="G35" i="3" s="1"/>
  <c r="G34" i="3"/>
  <c r="D34" i="3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D16" i="3"/>
  <c r="G16" i="3" s="1"/>
  <c r="D15" i="3"/>
  <c r="G15" i="3" s="1"/>
  <c r="G14" i="3"/>
  <c r="D14" i="3"/>
  <c r="D13" i="3"/>
  <c r="G13" i="3" s="1"/>
  <c r="D12" i="3"/>
  <c r="G12" i="3" s="1"/>
  <c r="D11" i="3"/>
  <c r="G11" i="3" s="1"/>
  <c r="G138" i="1"/>
  <c r="G132" i="1"/>
  <c r="G128" i="1"/>
  <c r="G124" i="1"/>
  <c r="G119" i="1"/>
  <c r="G115" i="1"/>
  <c r="G110" i="1"/>
  <c r="G106" i="1"/>
  <c r="G101" i="1"/>
  <c r="G97" i="1"/>
  <c r="G92" i="1"/>
  <c r="G88" i="1"/>
  <c r="G81" i="1"/>
  <c r="G77" i="1"/>
  <c r="G72" i="1"/>
  <c r="G67" i="1"/>
  <c r="G63" i="1"/>
  <c r="G57" i="1"/>
  <c r="G53" i="1"/>
  <c r="G44" i="1"/>
  <c r="G40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6" i="1"/>
  <c r="G136" i="1" s="1"/>
  <c r="D135" i="1"/>
  <c r="G135" i="1" s="1"/>
  <c r="D134" i="1"/>
  <c r="G134" i="1" s="1"/>
  <c r="D132" i="1"/>
  <c r="D131" i="1"/>
  <c r="G131" i="1" s="1"/>
  <c r="D130" i="1"/>
  <c r="G130" i="1" s="1"/>
  <c r="D129" i="1"/>
  <c r="G129" i="1" s="1"/>
  <c r="D128" i="1"/>
  <c r="D127" i="1"/>
  <c r="G127" i="1" s="1"/>
  <c r="D126" i="1"/>
  <c r="G126" i="1" s="1"/>
  <c r="D125" i="1"/>
  <c r="G125" i="1" s="1"/>
  <c r="D124" i="1"/>
  <c r="D122" i="1"/>
  <c r="G122" i="1" s="1"/>
  <c r="D121" i="1"/>
  <c r="G121" i="1" s="1"/>
  <c r="D120" i="1"/>
  <c r="G120" i="1" s="1"/>
  <c r="D119" i="1"/>
  <c r="D118" i="1"/>
  <c r="G118" i="1" s="1"/>
  <c r="D117" i="1"/>
  <c r="G117" i="1" s="1"/>
  <c r="D116" i="1"/>
  <c r="G116" i="1" s="1"/>
  <c r="D115" i="1"/>
  <c r="D114" i="1"/>
  <c r="G114" i="1" s="1"/>
  <c r="D112" i="1"/>
  <c r="G112" i="1" s="1"/>
  <c r="D111" i="1"/>
  <c r="G111" i="1" s="1"/>
  <c r="D110" i="1"/>
  <c r="D109" i="1"/>
  <c r="G109" i="1" s="1"/>
  <c r="D108" i="1"/>
  <c r="G108" i="1" s="1"/>
  <c r="D107" i="1"/>
  <c r="G107" i="1" s="1"/>
  <c r="D106" i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D96" i="1"/>
  <c r="G96" i="1" s="1"/>
  <c r="D95" i="1"/>
  <c r="G95" i="1" s="1"/>
  <c r="D94" i="1"/>
  <c r="G94" i="1" s="1"/>
  <c r="D92" i="1"/>
  <c r="D91" i="1"/>
  <c r="G91" i="1" s="1"/>
  <c r="D90" i="1"/>
  <c r="G90" i="1" s="1"/>
  <c r="D89" i="1"/>
  <c r="G89" i="1" s="1"/>
  <c r="D88" i="1"/>
  <c r="D87" i="1"/>
  <c r="G87" i="1" s="1"/>
  <c r="D86" i="1"/>
  <c r="G86" i="1" s="1"/>
  <c r="D82" i="1"/>
  <c r="G82" i="1" s="1"/>
  <c r="D81" i="1"/>
  <c r="D80" i="1"/>
  <c r="G80" i="1" s="1"/>
  <c r="D79" i="1"/>
  <c r="G79" i="1" s="1"/>
  <c r="D78" i="1"/>
  <c r="G78" i="1" s="1"/>
  <c r="D77" i="1"/>
  <c r="D76" i="1"/>
  <c r="G76" i="1" s="1"/>
  <c r="D74" i="1"/>
  <c r="G74" i="1" s="1"/>
  <c r="D73" i="1"/>
  <c r="G73" i="1" s="1"/>
  <c r="D72" i="1"/>
  <c r="D70" i="1"/>
  <c r="G70" i="1" s="1"/>
  <c r="D69" i="1"/>
  <c r="G69" i="1" s="1"/>
  <c r="D68" i="1"/>
  <c r="G68" i="1" s="1"/>
  <c r="D67" i="1"/>
  <c r="D66" i="1"/>
  <c r="G66" i="1" s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D56" i="1"/>
  <c r="G56" i="1" s="1"/>
  <c r="D55" i="1"/>
  <c r="G55" i="1" s="1"/>
  <c r="D54" i="1"/>
  <c r="G54" i="1" s="1"/>
  <c r="D53" i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33" i="4" s="1"/>
  <c r="F29" i="2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<sst xmlns="http://schemas.openxmlformats.org/spreadsheetml/2006/main" count="496" uniqueCount="345">
  <si>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</si>
  <si>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</si>
  <si>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</si>
  <si>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</si>
  <si>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</si>
  <si>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</si>
  <si>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</si>
  <si>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</si>
  <si>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</si>
  <si>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</si>
  <si>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</si>
  <si>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</si>
  <si>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</si>
  <si>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</si>
  <si>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</si>
  <si>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</si>
  <si>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</si>
  <si>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</si>
  <si>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</si>
  <si>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</si>
  <si>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</si>
  <si>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</si>
  <si>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</si>
  <si>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</si>
  <si>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</si>
  <si>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</si>
  <si>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</si>
  <si>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</si>
  <si>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</si>
  <si>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</si>
  <si>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</si>
  <si>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</si>
  <si>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</si>
  <si>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</si>
  <si>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</si>
  <si>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</si>
  <si>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</si>
  <si>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</si>
  <si>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</si>
  <si>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</si>
  <si>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</si>
  <si>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</si>
  <si>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</si>
  <si>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</si>
  <si>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</si>
  <si>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</si>
  <si>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</si>
  <si>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</si>
  <si>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</si>
  <si>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</si>
  <si>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</si>
  <si>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</si>
  <si>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</si>
  <si>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</si>
  <si>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</si>
  <si>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</si>
  <si>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</si>
  <si>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</si>
  <si>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</si>
  <si>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</si>
  <si>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</si>
  <si>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</si>
  <si>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</si>
  <si>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</si>
  <si>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</si>
  <si>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</si>
  <si>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</si>
  <si>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</si>
  <si>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</si>
  <si>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</si>
  <si>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</si>
  <si>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</si>
  <si>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</si>
  <si>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</si>
  <si>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</si>
  <si>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</si>
  <si>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</si>
  <si>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</si>
  <si>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</si>
  <si>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</si>
  <si>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</si>
  <si>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</si>
  <si>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</si>
  <si>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</si>
  <si>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</si>
  <si>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</si>
  <si>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</si>
  <si>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</si>
  <si>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</si>
  <si>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</si>
  <si>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</si>
  <si>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</si>
  <si>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</si>
  <si>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</si>
  <si>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</si>
  <si>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</si>
  <si>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</si>
  <si>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</si>
  <si>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</si>
  <si>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</si>
  <si>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</si>
  <si>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</si>
  <si>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</si>
  <si>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</si>
  <si>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</si>
  <si>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</si>
  <si>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</si>
  <si>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</si>
  <si>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</si>
  <si>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</si>
  <si>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</si>
  <si>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</si>
  <si>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</si>
  <si>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</si>
  <si>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</si>
  <si>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</si>
  <si>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</si>
  <si>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</si>
  <si>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</si>
  <si>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</si>
  <si>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</si>
  <si>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</si>
  <si>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</si>
  <si>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</si>
  <si>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</si>
  <si>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</si>
  <si>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</si>
  <si>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</si>
  <si>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</si>
  <si>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</si>
  <si>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</si>
  <si>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</si>
  <si>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</si>
  <si>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</si>
  <si>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</si>
  <si>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</si>
  <si>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</si>
  <si>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</si>
  <si>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</si>
  <si>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</si>
  <si>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</si>
  <si>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</si>
  <si>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</si>
  <si>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</si>
  <si>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</si>
  <si>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</si>
  <si>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</si>
  <si>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</si>
  <si>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</si>
  <si>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</si>
  <si>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</si>
  <si>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</si>
  <si>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</si>
  <si>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</si>
  <si>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</si>
  <si>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</si>
  <si>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</si>
  <si>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</si>
  <si>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</si>
  <si>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</si>
  <si>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</si>
  <si>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</si>
  <si>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</si>
  <si>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</si>
  <si>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</si>
  <si>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</si>
  <si>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</si>
  <si>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</si>
  <si>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</si>
  <si>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</si>
  <si>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</si>
  <si>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</si>
  <si>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</si>
  <si>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</si>
  <si>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</si>
  <si>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</si>
  <si>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</si>
  <si>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</si>
  <si>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</si>
  <si>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</si>
  <si>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</si>
  <si>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</si>
  <si>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</si>
  <si>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</si>
  <si>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</si>
  <si>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</si>
  <si>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</si>
  <si>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</si>
  <si>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</si>
  <si>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</si>
  <si>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</si>
  <si>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</si>
  <si>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</si>
  <si>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</si>
  <si>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</si>
  <si>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</si>
  <si>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</si>
  <si>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</si>
  <si>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</si>
  <si>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</si>
  <si>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</si>
  <si>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</si>
  <si>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</si>
  <si>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</si>
  <si>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</si>
  <si>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</si>
  <si>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</si>
  <si>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</si>
  <si>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</si>
  <si>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</si>
  <si>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</si>
  <si>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</si>
  <si>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</si>
  <si>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</si>
  <si>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</si>
  <si>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</si>
  <si>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</si>
  <si>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</si>
  <si>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</si>
  <si>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</si>
  <si>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</si>
  <si>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</si>
  <si>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</si>
  <si>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</si>
  <si>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</si>
  <si>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</si>
  <si>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</si>
  <si>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</si>
  <si>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</si>
  <si>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</si>
  <si>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</si>
  <si>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</si>
  <si>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</si>
  <si>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</si>
  <si>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</si>
  <si>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</si>
  <si>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</si>
  <si>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</si>
  <si>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</si>
  <si>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</si>
  <si>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</si>
  <si>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</si>
  <si>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</si>
  <si>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</si>
  <si>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</si>
  <si>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</si>
  <si>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</si>
  <si>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</si>
  <si>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</si>
  <si>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</si>
  <si>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</si>
  <si>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</si>
  <si>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</si>
  <si>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</si>
  <si>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</si>
  <si>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</si>
  <si>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</si>
  <si>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</si>
  <si>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</si>
  <si>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</si>
  <si>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</si>
  <si>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</si>
  <si>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</si>
  <si>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</si>
  <si>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</si>
  <si>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</si>
  <si>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</si>
  <si>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</si>
  <si>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</si>
  <si>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</si>
  <si>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</si>
  <si>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</si>
  <si>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</si>
  <si>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</si>
  <si>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</si>
  <si>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</si>
  <si>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</si>
  <si>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</si>
  <si>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</si>
  <si>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</si>
  <si>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</si>
  <si>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</si>
  <si>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</si>
  <si>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</si>
  <si>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</si>
  <si>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</si>
  <si>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</si>
  <si>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</si>
  <si>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</si>
  <si>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</si>
  <si>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</si>
  <si>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</si>
  <si>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</si>
  <si>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</si>
  <si>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</si>
  <si>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</si>
  <si>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</si>
  <si>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</si>
  <si>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</si>
  <si>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</si>
  <si>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</si>
  <si>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</si>
  <si>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</si>
  <si>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</si>
  <si>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</si>
  <si>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</si>
  <si>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</si>
  <si>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</si>
  <si>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</si>
  <si>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</si>
  <si>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</si>
  <si>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</si>
  <si>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</si>
  <si>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</si>
  <si>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</si>
  <si>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</si>
  <si>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</si>
  <si>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</si>
  <si>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</si>
  <si>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</si>
  <si>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</si>
  <si>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</si>
  <si>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</si>
  <si>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</si>
  <si>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</si>
  <si>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</si>
  <si>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</si>
  <si>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</si>
  <si>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</si>
  <si>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</si>
  <si>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</si>
  <si>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</si>
  <si>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</si>
  <si>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</si>
  <si>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</si>
  <si>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</si>
  <si>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</si>
  <si>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</si>
  <si>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</si>
  <si>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</si>
  <si>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</si>
  <si>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</si>
  <si>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</si>
  <si>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Instituto Municipal de Vivienda  de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</si>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</sst>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708040.37</v>
      </c>
      <c r="C9" s="86">
        <f t="shared" ref="C9:G9" si="0">C10+C18+C189+C28+C38+C48+C58+C62+C71+C75</f>
        <v>703226.64999999991</v>
      </c>
      <c r="D9" s="86">
        <f t="shared" si="0"/>
        <v>1411267.02</v>
      </c>
      <c r="E9" s="86">
        <f t="shared" si="0"/>
        <v>725048.35</v>
      </c>
      <c r="F9" s="86">
        <f t="shared" si="0"/>
        <v>724108.35</v>
      </c>
      <c r="G9" s="86">
        <f t="shared" si="0"/>
        <v>686218.66999999993</v>
      </c>
    </row>
    <row r="10" spans="1:8">
      <c r="A10" s="8" t="s">
        <v>13</v>
      </c>
      <c r="B10" s="87">
        <f>SUM(B11:B17)</f>
        <v>348573.03</v>
      </c>
      <c r="C10" s="87">
        <f t="shared" ref="C10:G10" si="1">SUM(C11:C17)</f>
        <v>203615.27000000002</v>
      </c>
      <c r="D10" s="87">
        <f t="shared" si="1"/>
        <v>552188.30000000005</v>
      </c>
      <c r="E10" s="87">
        <f t="shared" si="1"/>
        <v>324706.57999999996</v>
      </c>
      <c r="F10" s="87">
        <f t="shared" si="1"/>
        <v>324706.57999999996</v>
      </c>
      <c r="G10" s="87">
        <f t="shared" si="1"/>
        <v>227481.72000000003</v>
      </c>
    </row>
    <row r="11" spans="1:8">
      <c r="A11" s="9" t="s">
        <v>14</v>
      </c>
      <c r="B11" s="118">
        <v>185262</v>
      </c>
      <c r="C11" s="118">
        <v>30877</v>
      </c>
      <c r="D11" s="87">
        <f>B11+C11</f>
        <v>216139</v>
      </c>
      <c r="E11" s="118">
        <v>182917.44</v>
      </c>
      <c r="F11" s="118">
        <v>182917.44</v>
      </c>
      <c r="G11" s="87">
        <f>D11-E11</f>
        <v>33221.56</v>
      </c>
      <c r="H11" s="45" t="s">
        <v>161</v>
      </c>
    </row>
    <row r="12" spans="1:8">
      <c r="A12" s="9" t="s">
        <v>15</v>
      </c>
      <c r="B12" s="87"/>
      <c r="C12" s="87"/>
      <c r="D12" s="87">
        <f t="shared" ref="D12:D17" si="2">B12+C12</f>
        <v>0</v>
      </c>
      <c r="E12" s="87"/>
      <c r="F12" s="87"/>
      <c r="G12" s="87">
        <f t="shared" ref="G12:G17" si="3">D12-E12</f>
        <v>0</v>
      </c>
      <c r="H12" s="45" t="s">
        <v>162</v>
      </c>
    </row>
    <row r="13" spans="1:8">
      <c r="A13" s="9" t="s">
        <v>16</v>
      </c>
      <c r="B13" s="118">
        <v>33876.71</v>
      </c>
      <c r="C13" s="118">
        <v>68595.63</v>
      </c>
      <c r="D13" s="87">
        <f t="shared" si="2"/>
        <v>102472.34</v>
      </c>
      <c r="E13" s="118">
        <v>39483.919999999998</v>
      </c>
      <c r="F13" s="118">
        <v>39483.919999999998</v>
      </c>
      <c r="G13" s="87">
        <f t="shared" si="3"/>
        <v>62988.42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118">
        <v>129434.32</v>
      </c>
      <c r="C15" s="118">
        <v>104142.64</v>
      </c>
      <c r="D15" s="87">
        <f t="shared" si="2"/>
        <v>233576.96000000002</v>
      </c>
      <c r="E15" s="118">
        <v>102305.22</v>
      </c>
      <c r="F15" s="118">
        <v>102305.22</v>
      </c>
      <c r="G15" s="87">
        <f t="shared" si="3"/>
        <v>131271.74000000002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54170.909999999996</v>
      </c>
      <c r="C18" s="87">
        <f t="shared" ref="C18:G18" si="4">SUM(C19:C27)</f>
        <v>41308.979999999996</v>
      </c>
      <c r="D18" s="87">
        <f t="shared" si="4"/>
        <v>95479.89</v>
      </c>
      <c r="E18" s="87">
        <f t="shared" si="4"/>
        <v>800</v>
      </c>
      <c r="F18" s="87">
        <f t="shared" si="4"/>
        <v>800</v>
      </c>
      <c r="G18" s="87">
        <f t="shared" si="4"/>
        <v>94679.89</v>
      </c>
    </row>
    <row r="19" spans="1:8">
      <c r="A19" s="9" t="s">
        <v>22</v>
      </c>
      <c r="B19" s="118">
        <v>21428.68</v>
      </c>
      <c r="C19" s="118">
        <v>33235.18</v>
      </c>
      <c r="D19" s="87">
        <f t="shared" ref="D19:D27" si="5">B19+C19</f>
        <v>54663.86</v>
      </c>
      <c r="E19" s="118">
        <v>800</v>
      </c>
      <c r="F19" s="118">
        <v>800</v>
      </c>
      <c r="G19" s="87">
        <f t="shared" ref="G19:G27" si="6">D19-E19</f>
        <v>53863.86</v>
      </c>
      <c r="H19" s="46" t="s">
        <v>168</v>
      </c>
    </row>
    <row r="20" spans="1:8">
      <c r="A20" s="9" t="s">
        <v>23</v>
      </c>
      <c r="B20" s="118">
        <v>6276</v>
      </c>
      <c r="C20" s="118">
        <v>128.91999999999999</v>
      </c>
      <c r="D20" s="87">
        <f t="shared" si="5"/>
        <v>6404.92</v>
      </c>
      <c r="E20" s="118">
        <v>0</v>
      </c>
      <c r="F20" s="118">
        <v>0</v>
      </c>
      <c r="G20" s="87">
        <f t="shared" si="6"/>
        <v>6404.92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118">
        <v>13949.88</v>
      </c>
      <c r="C24" s="118">
        <v>0</v>
      </c>
      <c r="D24" s="87">
        <f t="shared" si="5"/>
        <v>13949.88</v>
      </c>
      <c r="E24" s="118">
        <v>0</v>
      </c>
      <c r="F24" s="118">
        <v>0</v>
      </c>
      <c r="G24" s="87">
        <f t="shared" si="6"/>
        <v>13949.88</v>
      </c>
      <c r="H24" s="46" t="s">
        <v>173</v>
      </c>
    </row>
    <row r="25" spans="1:8">
      <c r="A25" s="9" t="s">
        <v>28</v>
      </c>
      <c r="B25" s="118">
        <v>4245.45</v>
      </c>
      <c r="C25" s="118">
        <v>4060</v>
      </c>
      <c r="D25" s="87">
        <f t="shared" si="5"/>
        <v>8305.4500000000007</v>
      </c>
      <c r="E25" s="118">
        <v>0</v>
      </c>
      <c r="F25" s="118">
        <v>0</v>
      </c>
      <c r="G25" s="87">
        <f t="shared" si="6"/>
        <v>8305.4500000000007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118">
        <v>8270.9</v>
      </c>
      <c r="C27" s="118">
        <v>3884.88</v>
      </c>
      <c r="D27" s="87">
        <f t="shared" si="5"/>
        <v>12155.779999999999</v>
      </c>
      <c r="E27" s="118">
        <v>0</v>
      </c>
      <c r="F27" s="118">
        <v>0</v>
      </c>
      <c r="G27" s="87">
        <f t="shared" si="6"/>
        <v>12155.779999999999</v>
      </c>
      <c r="H27" s="46" t="s">
        <v>176</v>
      </c>
    </row>
    <row r="28" spans="1:8">
      <c r="A28" s="8" t="s">
        <v>31</v>
      </c>
      <c r="B28" s="87">
        <f>SUM(B29:B37)</f>
        <v>168834.55</v>
      </c>
      <c r="C28" s="87">
        <f t="shared" ref="C28:G28" si="7">SUM(C29:C37)</f>
        <v>408688.49</v>
      </c>
      <c r="D28" s="87">
        <f t="shared" si="7"/>
        <v>577523.04</v>
      </c>
      <c r="E28" s="87">
        <f t="shared" si="7"/>
        <v>399541.77</v>
      </c>
      <c r="F28" s="87">
        <f t="shared" si="7"/>
        <v>398601.77</v>
      </c>
      <c r="G28" s="87">
        <f t="shared" si="7"/>
        <v>177981.27</v>
      </c>
    </row>
    <row r="29" spans="1:8">
      <c r="A29" s="9" t="s">
        <v>32</v>
      </c>
      <c r="B29" s="118">
        <v>9948</v>
      </c>
      <c r="C29" s="118">
        <v>0</v>
      </c>
      <c r="D29" s="87">
        <f t="shared" ref="D29:D82" si="8">B29+C29</f>
        <v>9948</v>
      </c>
      <c r="E29" s="118">
        <v>0</v>
      </c>
      <c r="F29" s="118">
        <v>0</v>
      </c>
      <c r="G29" s="87">
        <f t="shared" ref="G29:G37" si="9">D29-E29</f>
        <v>9948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118">
        <v>94315.46</v>
      </c>
      <c r="C31" s="118">
        <v>58713.01</v>
      </c>
      <c r="D31" s="87">
        <f t="shared" si="8"/>
        <v>153028.47</v>
      </c>
      <c r="E31" s="118">
        <v>75702.64</v>
      </c>
      <c r="F31" s="118">
        <v>75702.64</v>
      </c>
      <c r="G31" s="87">
        <f t="shared" si="9"/>
        <v>77325.83</v>
      </c>
      <c r="H31" s="47" t="s">
        <v>179</v>
      </c>
    </row>
    <row r="32" spans="1:8">
      <c r="A32" s="9" t="s">
        <v>35</v>
      </c>
      <c r="B32" s="118">
        <v>9270</v>
      </c>
      <c r="C32" s="118">
        <v>4149.32</v>
      </c>
      <c r="D32" s="87">
        <f t="shared" si="8"/>
        <v>13419.32</v>
      </c>
      <c r="E32" s="118">
        <v>2833.3</v>
      </c>
      <c r="F32" s="118">
        <v>2833.3</v>
      </c>
      <c r="G32" s="87">
        <f t="shared" si="9"/>
        <v>10586.02</v>
      </c>
      <c r="H32" s="47" t="s">
        <v>180</v>
      </c>
    </row>
    <row r="33" spans="1:8">
      <c r="A33" s="9" t="s">
        <v>36</v>
      </c>
      <c r="B33" s="118">
        <v>3090</v>
      </c>
      <c r="C33" s="118">
        <v>0</v>
      </c>
      <c r="D33" s="87">
        <f t="shared" si="8"/>
        <v>3090</v>
      </c>
      <c r="E33" s="118">
        <v>0</v>
      </c>
      <c r="F33" s="118">
        <v>0</v>
      </c>
      <c r="G33" s="87">
        <f t="shared" si="9"/>
        <v>3090</v>
      </c>
      <c r="H33" s="47" t="s">
        <v>181</v>
      </c>
    </row>
    <row r="34" spans="1:8">
      <c r="A34" s="9" t="s">
        <v>37</v>
      </c>
      <c r="B34" s="118">
        <v>2</v>
      </c>
      <c r="C34" s="118">
        <v>3000</v>
      </c>
      <c r="D34" s="87">
        <f t="shared" si="8"/>
        <v>3002</v>
      </c>
      <c r="E34" s="118">
        <v>0</v>
      </c>
      <c r="F34" s="118">
        <v>0</v>
      </c>
      <c r="G34" s="87">
        <f t="shared" si="9"/>
        <v>3002</v>
      </c>
      <c r="H34" s="47" t="s">
        <v>182</v>
      </c>
    </row>
    <row r="35" spans="1:8">
      <c r="A35" s="9" t="s">
        <v>38</v>
      </c>
      <c r="B35" s="118">
        <v>14167.12</v>
      </c>
      <c r="C35" s="118">
        <v>3616.97</v>
      </c>
      <c r="D35" s="87">
        <f t="shared" si="8"/>
        <v>17784.09</v>
      </c>
      <c r="E35" s="118">
        <v>878</v>
      </c>
      <c r="F35" s="118">
        <v>878</v>
      </c>
      <c r="G35" s="87">
        <f t="shared" si="9"/>
        <v>16906.09</v>
      </c>
      <c r="H35" s="47" t="s">
        <v>183</v>
      </c>
    </row>
    <row r="36" spans="1:8">
      <c r="A36" s="9" t="s">
        <v>39</v>
      </c>
      <c r="B36" s="118">
        <v>7046.54</v>
      </c>
      <c r="C36" s="118">
        <v>7046.54</v>
      </c>
      <c r="D36" s="87">
        <f t="shared" si="8"/>
        <v>14093.08</v>
      </c>
      <c r="E36" s="118">
        <v>0</v>
      </c>
      <c r="F36" s="118">
        <v>0</v>
      </c>
      <c r="G36" s="87">
        <f t="shared" si="9"/>
        <v>14093.08</v>
      </c>
      <c r="H36" s="47" t="s">
        <v>184</v>
      </c>
    </row>
    <row r="37" spans="1:8">
      <c r="A37" s="9" t="s">
        <v>40</v>
      </c>
      <c r="B37" s="118">
        <v>30995.43</v>
      </c>
      <c r="C37" s="118">
        <v>332162.65000000002</v>
      </c>
      <c r="D37" s="87">
        <f t="shared" si="8"/>
        <v>363158.08</v>
      </c>
      <c r="E37" s="118">
        <v>320127.83</v>
      </c>
      <c r="F37" s="118">
        <v>319187.83</v>
      </c>
      <c r="G37" s="87">
        <f t="shared" si="9"/>
        <v>43030.25</v>
      </c>
      <c r="H37" s="47" t="s">
        <v>185</v>
      </c>
    </row>
    <row r="38" spans="1:8">
      <c r="A38" s="8" t="s">
        <v>41</v>
      </c>
      <c r="B38" s="87">
        <f>SUM(B39:B47)</f>
        <v>3773</v>
      </c>
      <c r="C38" s="87">
        <f t="shared" ref="C38:G38" si="10">SUM(C39:C47)</f>
        <v>3773</v>
      </c>
      <c r="D38" s="87">
        <f t="shared" si="10"/>
        <v>7546</v>
      </c>
      <c r="E38" s="87">
        <f t="shared" si="10"/>
        <v>0</v>
      </c>
      <c r="F38" s="87">
        <f t="shared" si="10"/>
        <v>0</v>
      </c>
      <c r="G38" s="87">
        <f t="shared" si="10"/>
        <v>7546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118">
        <v>3773</v>
      </c>
      <c r="C41" s="118">
        <v>3773</v>
      </c>
      <c r="D41" s="87">
        <f t="shared" si="8"/>
        <v>7546</v>
      </c>
      <c r="E41" s="118">
        <v>0</v>
      </c>
      <c r="F41" s="118">
        <v>0</v>
      </c>
      <c r="G41" s="87">
        <f t="shared" si="11"/>
        <v>7546</v>
      </c>
      <c r="H41" s="48" t="s">
        <v>188</v>
      </c>
    </row>
    <row r="42" spans="1:8">
      <c r="A42" s="9" t="s">
        <v>45</v>
      </c>
      <c r="B42" s="87"/>
      <c r="C42" s="87"/>
      <c r="D42" s="87">
        <f t="shared" si="8"/>
        <v>0</v>
      </c>
      <c r="E42" s="87"/>
      <c r="F42" s="87"/>
      <c r="G42" s="87">
        <f t="shared" si="11"/>
        <v>0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104138.88</v>
      </c>
      <c r="C48" s="87">
        <f t="shared" ref="C48:G48" si="12">SUM(C49:C57)</f>
        <v>25446.69</v>
      </c>
      <c r="D48" s="87">
        <f t="shared" si="12"/>
        <v>129585.57</v>
      </c>
      <c r="E48" s="87">
        <f t="shared" si="12"/>
        <v>0</v>
      </c>
      <c r="F48" s="87">
        <f t="shared" si="12"/>
        <v>0</v>
      </c>
      <c r="G48" s="87">
        <f t="shared" si="12"/>
        <v>129585.57</v>
      </c>
    </row>
    <row r="49" spans="1:8">
      <c r="A49" s="9" t="s">
        <v>52</v>
      </c>
      <c r="B49" s="118">
        <v>15581.55</v>
      </c>
      <c r="C49" s="118">
        <v>20446.689999999999</v>
      </c>
      <c r="D49" s="87">
        <f t="shared" si="8"/>
        <v>36028.239999999998</v>
      </c>
      <c r="E49" s="118">
        <v>0</v>
      </c>
      <c r="F49" s="118">
        <v>0</v>
      </c>
      <c r="G49" s="87">
        <f t="shared" ref="G49:G57" si="13">D49-E49</f>
        <v>36028.239999999998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118">
        <v>88557.33</v>
      </c>
      <c r="C56" s="118">
        <v>5000</v>
      </c>
      <c r="D56" s="87">
        <f t="shared" si="8"/>
        <v>93557.33</v>
      </c>
      <c r="E56" s="118">
        <v>0</v>
      </c>
      <c r="F56" s="118">
        <v>0</v>
      </c>
      <c r="G56" s="87">
        <f t="shared" si="13"/>
        <v>93557.33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28550</v>
      </c>
      <c r="C58" s="87">
        <f t="shared" ref="C58:G58" si="14">SUM(C59:C61)</f>
        <v>20394.22</v>
      </c>
      <c r="D58" s="87">
        <f t="shared" si="14"/>
        <v>48944.22</v>
      </c>
      <c r="E58" s="87">
        <f t="shared" si="14"/>
        <v>0</v>
      </c>
      <c r="F58" s="87">
        <f t="shared" si="14"/>
        <v>0</v>
      </c>
      <c r="G58" s="87">
        <f t="shared" si="14"/>
        <v>48944.22</v>
      </c>
    </row>
    <row r="59" spans="1:8">
      <c r="A59" s="9" t="s">
        <v>62</v>
      </c>
      <c r="B59" s="118">
        <v>28550</v>
      </c>
      <c r="C59" s="118">
        <v>20394.22</v>
      </c>
      <c r="D59" s="87">
        <f t="shared" si="8"/>
        <v>48944.22</v>
      </c>
      <c r="E59" s="118">
        <v>0</v>
      </c>
      <c r="F59" s="118">
        <v>0</v>
      </c>
      <c r="G59" s="87">
        <f t="shared" ref="G59:G61" si="15">D59-E59</f>
        <v>48944.22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708040.37</v>
      </c>
      <c r="C159" s="86">
        <f t="shared" ref="C159:G159" si="47">C9+C84</f>
        <v>703226.64999999991</v>
      </c>
      <c r="D159" s="86">
        <f t="shared" si="47"/>
        <v>1411267.02</v>
      </c>
      <c r="E159" s="86">
        <f t="shared" si="47"/>
        <v>725048.35</v>
      </c>
      <c r="F159" s="86">
        <f t="shared" si="47"/>
        <v>724108.35</v>
      </c>
      <c r="G159" s="86">
        <f t="shared" si="47"/>
        <v>686218.66999999993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708040.37</v>
      </c>
      <c r="C9" s="81">
        <f t="shared" ref="C9:G9" si="0">SUM(C10:C18)</f>
        <v>703226.65</v>
      </c>
      <c r="D9" s="81">
        <f t="shared" si="0"/>
        <v>1411267.02</v>
      </c>
      <c r="E9" s="81">
        <f t="shared" si="0"/>
        <v>725048.35</v>
      </c>
      <c r="F9" s="81">
        <f t="shared" si="0"/>
        <v>724108.35</v>
      </c>
      <c r="G9" s="81">
        <f t="shared" si="0"/>
        <v>686218.67</v>
      </c>
    </row>
    <row r="10" spans="1:7">
      <c r="A10" s="119">
        <v>3112</v>
      </c>
      <c r="B10" s="120">
        <v>708040.37</v>
      </c>
      <c r="C10" s="120">
        <v>0</v>
      </c>
      <c r="D10" s="82">
        <f>B10+C10</f>
        <v>708040.37</v>
      </c>
      <c r="E10" s="120">
        <v>725048.35</v>
      </c>
      <c r="F10" s="120">
        <v>724108.35</v>
      </c>
      <c r="G10" s="82">
        <f>D10-E10</f>
        <v>-17007.979999999981</v>
      </c>
    </row>
    <row r="11" spans="1:7">
      <c r="A11" s="119">
        <v>3112</v>
      </c>
      <c r="B11" s="120">
        <v>0</v>
      </c>
      <c r="C11" s="120">
        <v>703226.65</v>
      </c>
      <c r="D11" s="82">
        <f t="shared" ref="D11:D17" si="1">B11+C11</f>
        <v>703226.65</v>
      </c>
      <c r="E11" s="120">
        <v>0</v>
      </c>
      <c r="F11" s="120">
        <v>0</v>
      </c>
      <c r="G11" s="82">
        <f t="shared" ref="G11:G17" si="2">D11-E11</f>
        <v>703226.65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708040.37</v>
      </c>
      <c r="C29" s="84">
        <f t="shared" ref="C29:F29" si="6">C9+C19</f>
        <v>703226.65</v>
      </c>
      <c r="D29" s="84">
        <f>B29+C29</f>
        <v>1411267.02</v>
      </c>
      <c r="E29" s="84">
        <f t="shared" si="6"/>
        <v>725048.35</v>
      </c>
      <c r="F29" s="84">
        <f t="shared" si="6"/>
        <v>724108.35</v>
      </c>
      <c r="G29" s="84">
        <f>D29-E29</f>
        <v>686218.67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708040.37</v>
      </c>
      <c r="C9" s="75">
        <f t="shared" ref="C9:G9" si="0">C10+C19+C27+C37</f>
        <v>703226.65</v>
      </c>
      <c r="D9" s="75">
        <f t="shared" si="0"/>
        <v>1411267.02</v>
      </c>
      <c r="E9" s="75">
        <f t="shared" si="0"/>
        <v>725048.35</v>
      </c>
      <c r="F9" s="75">
        <f t="shared" si="0"/>
        <v>724108.35</v>
      </c>
      <c r="G9" s="75">
        <f t="shared" si="0"/>
        <v>686218.67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708040.37</v>
      </c>
      <c r="C19" s="76">
        <f t="shared" ref="C19:G19" si="4">SUM(C20:C26)</f>
        <v>703226.65</v>
      </c>
      <c r="D19" s="76">
        <f t="shared" si="4"/>
        <v>1411267.02</v>
      </c>
      <c r="E19" s="76">
        <f t="shared" si="4"/>
        <v>725048.35</v>
      </c>
      <c r="F19" s="76">
        <f t="shared" si="4"/>
        <v>724108.35</v>
      </c>
      <c r="G19" s="76">
        <f t="shared" si="4"/>
        <v>686218.67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121">
        <v>708040.37</v>
      </c>
      <c r="C21" s="121">
        <v>703226.65</v>
      </c>
      <c r="D21" s="76">
        <f t="shared" si="5"/>
        <v>1411267.02</v>
      </c>
      <c r="E21" s="121">
        <v>725048.35</v>
      </c>
      <c r="F21" s="121">
        <v>724108.35</v>
      </c>
      <c r="G21" s="76">
        <f t="shared" si="6"/>
        <v>686218.67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76"/>
      <c r="C23" s="76"/>
      <c r="D23" s="76">
        <f t="shared" si="5"/>
        <v>0</v>
      </c>
      <c r="E23" s="76"/>
      <c r="F23" s="76"/>
      <c r="G23" s="76">
        <f t="shared" si="6"/>
        <v>0</v>
      </c>
      <c r="H23" s="64" t="s">
        <v>294</v>
      </c>
    </row>
    <row r="24" spans="1:8">
      <c r="A24" s="30" t="s">
        <v>124</v>
      </c>
      <c r="B24" s="121">
        <v>0</v>
      </c>
      <c r="C24" s="121">
        <v>0</v>
      </c>
      <c r="D24" s="76">
        <f t="shared" si="5"/>
        <v>0</v>
      </c>
      <c r="E24" s="121">
        <v>0</v>
      </c>
      <c r="F24" s="121">
        <v>0</v>
      </c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708040.37</v>
      </c>
      <c r="C77" s="77">
        <f t="shared" ref="C77:G77" si="26">C9+C43</f>
        <v>703226.65</v>
      </c>
      <c r="D77" s="77">
        <f t="shared" si="26"/>
        <v>1411267.02</v>
      </c>
      <c r="E77" s="77">
        <f t="shared" si="26"/>
        <v>725048.35</v>
      </c>
      <c r="F77" s="77">
        <f t="shared" si="26"/>
        <v>724108.35</v>
      </c>
      <c r="G77" s="77">
        <f t="shared" si="26"/>
        <v>686218.67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348573.03</v>
      </c>
      <c r="C9" s="71">
        <f t="shared" ref="C9:G9" si="0">C10+C11+C12+C15+C16+C19</f>
        <v>203615.27</v>
      </c>
      <c r="D9" s="71">
        <f t="shared" si="0"/>
        <v>552188.30000000005</v>
      </c>
      <c r="E9" s="71">
        <f t="shared" si="0"/>
        <v>324706.58</v>
      </c>
      <c r="F9" s="71">
        <f t="shared" si="0"/>
        <v>324706.58</v>
      </c>
      <c r="G9" s="71">
        <f t="shared" si="0"/>
        <v>227481.72000000003</v>
      </c>
    </row>
    <row r="10" spans="1:7">
      <c r="A10" s="37" t="s">
        <v>149</v>
      </c>
      <c r="B10" s="122">
        <v>348573.03</v>
      </c>
      <c r="C10" s="122">
        <v>203615.27</v>
      </c>
      <c r="D10" s="72">
        <f>B10+C10</f>
        <v>552188.30000000005</v>
      </c>
      <c r="E10" s="122">
        <v>324706.58</v>
      </c>
      <c r="F10" s="122">
        <v>324706.58</v>
      </c>
      <c r="G10" s="72">
        <f>D10-E10</f>
        <v>227481.72000000003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348573.03</v>
      </c>
      <c r="C33" s="71">
        <f t="shared" ref="C33:G33" si="6">C9+C21</f>
        <v>203615.27</v>
      </c>
      <c r="D33" s="71">
        <f t="shared" si="6"/>
        <v>552188.30000000005</v>
      </c>
      <c r="E33" s="71">
        <f t="shared" si="6"/>
        <v>324706.58</v>
      </c>
      <c r="F33" s="71">
        <f t="shared" si="6"/>
        <v>324706.58</v>
      </c>
      <c r="G33" s="71">
        <f t="shared" si="6"/>
        <v>227481.72000000003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cp:lastPrinted>2018-12-04T18:00:32Z</cp:lastPrinted>
  <dcterms:created xsi:type="dcterms:W3CDTF">2018-11-21T18:09:30Z</dcterms:created>
  <dcterms:modified xsi:type="dcterms:W3CDTF">2022-01-25T19:57:17Z</dcterms:modified>
</cp:coreProperties>
</file>