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2">CA!$1:$5</definedName>
    <definedName name="_xlnm.Print_Titles" localSheetId="0">COG!$1:$4</definedName>
  </definedNames>
  <calcPr calcId="125725"/>
</workbook>
</file>

<file path=xl/calcChain.xml><?xml version="1.0" encoding="utf-8"?>
<calcChain xmlns="http://schemas.openxmlformats.org/spreadsheetml/2006/main">
  <c r="E40" i="5"/>
  <c r="H40" s="1"/>
  <c r="E39"/>
  <c r="H39" s="1"/>
  <c r="E38"/>
  <c r="H38" s="1"/>
  <c r="E37"/>
  <c r="H37" s="1"/>
  <c r="H36" s="1"/>
  <c r="G36"/>
  <c r="G42" s="1"/>
  <c r="F36"/>
  <c r="F42" s="1"/>
  <c r="E36"/>
  <c r="E42" s="1"/>
  <c r="D36"/>
  <c r="D42" s="1"/>
  <c r="C36"/>
  <c r="C42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H25" s="1"/>
  <c r="G25"/>
  <c r="F25"/>
  <c r="E25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H16" s="1"/>
  <c r="G16"/>
  <c r="F16"/>
  <c r="E16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G6"/>
  <c r="F6"/>
  <c r="E6"/>
  <c r="D6"/>
  <c r="C6"/>
  <c r="E45" i="4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H12"/>
  <c r="E12"/>
  <c r="H11"/>
  <c r="E11"/>
  <c r="E10"/>
  <c r="H10" s="1"/>
  <c r="E9"/>
  <c r="H9" s="1"/>
  <c r="E8"/>
  <c r="H8" s="1"/>
  <c r="E7"/>
  <c r="H7" s="1"/>
  <c r="G77" i="6"/>
  <c r="F77"/>
  <c r="D77"/>
  <c r="C77"/>
  <c r="H76"/>
  <c r="E76"/>
  <c r="H75"/>
  <c r="E75"/>
  <c r="H74"/>
  <c r="E74"/>
  <c r="H73"/>
  <c r="E73"/>
  <c r="H72"/>
  <c r="E72"/>
  <c r="H71"/>
  <c r="E71"/>
  <c r="H70"/>
  <c r="E70"/>
  <c r="H69"/>
  <c r="G69"/>
  <c r="F69"/>
  <c r="E69"/>
  <c r="D69"/>
  <c r="C69"/>
  <c r="H68"/>
  <c r="E68"/>
  <c r="H67"/>
  <c r="E67"/>
  <c r="H66"/>
  <c r="E66"/>
  <c r="H65"/>
  <c r="G65"/>
  <c r="F65"/>
  <c r="E65"/>
  <c r="D65"/>
  <c r="C65"/>
  <c r="H64"/>
  <c r="E64"/>
  <c r="H63"/>
  <c r="E63"/>
  <c r="H62"/>
  <c r="E62"/>
  <c r="H61"/>
  <c r="E61"/>
  <c r="H60"/>
  <c r="E60"/>
  <c r="H59"/>
  <c r="E59"/>
  <c r="H58"/>
  <c r="E58"/>
  <c r="H57"/>
  <c r="G57"/>
  <c r="F57"/>
  <c r="E57"/>
  <c r="D57"/>
  <c r="C57"/>
  <c r="H56"/>
  <c r="E56"/>
  <c r="H55"/>
  <c r="E55"/>
  <c r="H54"/>
  <c r="E54"/>
  <c r="H53"/>
  <c r="G53"/>
  <c r="F53"/>
  <c r="E53"/>
  <c r="D53"/>
  <c r="C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G43"/>
  <c r="F43"/>
  <c r="E43"/>
  <c r="D43"/>
  <c r="C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G33"/>
  <c r="F33"/>
  <c r="E33"/>
  <c r="D33"/>
  <c r="C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G23"/>
  <c r="F23"/>
  <c r="E23"/>
  <c r="D23"/>
  <c r="C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G13"/>
  <c r="F13"/>
  <c r="E13"/>
  <c r="D13"/>
  <c r="C13"/>
  <c r="H12"/>
  <c r="E12"/>
  <c r="H11"/>
  <c r="E11"/>
  <c r="H10"/>
  <c r="E10"/>
  <c r="H9"/>
  <c r="E9"/>
  <c r="H8"/>
  <c r="E8"/>
  <c r="H7"/>
  <c r="E7"/>
  <c r="H6"/>
  <c r="E6"/>
  <c r="H5"/>
  <c r="H77" s="1"/>
  <c r="G5"/>
  <c r="F5"/>
  <c r="E5"/>
  <c r="E77" s="1"/>
  <c r="D5"/>
  <c r="C5"/>
  <c r="D48" i="4"/>
  <c r="G48"/>
  <c r="F48"/>
  <c r="C48"/>
  <c r="H16" i="8"/>
  <c r="G84" i="4"/>
  <c r="F84"/>
  <c r="D84"/>
  <c r="C84"/>
  <c r="E82"/>
  <c r="H82" s="1"/>
  <c r="E80"/>
  <c r="H80" s="1"/>
  <c r="E78"/>
  <c r="H78" s="1"/>
  <c r="E76"/>
  <c r="H76" s="1"/>
  <c r="E74"/>
  <c r="H74" s="1"/>
  <c r="E72"/>
  <c r="H72" s="1"/>
  <c r="E70"/>
  <c r="E84" s="1"/>
  <c r="G62"/>
  <c r="F62"/>
  <c r="D62"/>
  <c r="C62"/>
  <c r="E60"/>
  <c r="H60" s="1"/>
  <c r="E59"/>
  <c r="H59" s="1"/>
  <c r="E58"/>
  <c r="H58" s="1"/>
  <c r="E57"/>
  <c r="E62" s="1"/>
  <c r="G16" i="8"/>
  <c r="F16"/>
  <c r="D16"/>
  <c r="C16"/>
  <c r="H6" i="5" l="1"/>
  <c r="H42" s="1"/>
  <c r="E48" i="4"/>
  <c r="H48"/>
  <c r="E16" i="8"/>
  <c r="H70" i="4"/>
  <c r="H84" s="1"/>
  <c r="H57"/>
  <c r="H62" s="1"/>
</calcChain>
</file>

<file path=xl/sharedStrings.xml><?xml version="1.0" encoding="utf-8"?>
<sst xmlns="http://schemas.openxmlformats.org/spreadsheetml/2006/main" count="267" uniqueCount="183">
  <si>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</si>
  <si>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</si>
  <si>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</si>
  <si>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</si>
  <si>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</si>
  <si>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</si>
  <si>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</si>
  <si>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</si>
  <si>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</si>
  <si>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</si>
  <si>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</si>
  <si>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</si>
  <si>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</si>
  <si>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</si>
  <si>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</si>
  <si>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</si>
  <si>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</si>
  <si>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</si>
  <si>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</si>
  <si>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</si>
  <si>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</si>
  <si>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</si>
  <si>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</si>
  <si>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</si>
  <si>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</si>
  <si>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</si>
  <si>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</si>
  <si>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</si>
  <si>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</si>
  <si>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</si>
  <si>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</si>
  <si>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</si>
  <si>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</si>
  <si>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</si>
  <si>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</si>
  <si>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</si>
  <si>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</si>
  <si>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</si>
  <si>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</si>
  <si>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</si>
  <si>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</si>
  <si>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</si>
  <si>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</si>
  <si>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</si>
  <si>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</si>
  <si>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</si>
  <si>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</si>
  <si>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</si>
  <si>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</si>
  <si>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</si>
  <si>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</si>
  <si>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</si>
  <si>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</si>
  <si>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</si>
  <si>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</si>
  <si>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</si>
  <si>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</si>
  <si>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</si>
  <si>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</si>
  <si>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</si>
  <si>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</si>
  <si>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</si>
  <si>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</si>
  <si>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</si>
  <si>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</si>
  <si>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</si>
  <si>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</si>
  <si>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</si>
  <si>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</si>
  <si>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</si>
  <si>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</si>
  <si>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</si>
  <si>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</si>
  <si>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</si>
  <si>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</si>
  <si>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</si>
  <si>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</si>
  <si>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</si>
  <si>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</si>
  <si>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</si>
  <si>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</si>
  <si>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</si>
  <si>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</si>
  <si>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</si>
  <si>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</si>
  <si>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</si>
  <si>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</si>
  <si>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</si>
  <si>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</si>
  <si>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</si>
  <si>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</si>
  <si>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</si>
  <si>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</si>
  <si>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</si>
  <si>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</si>
  <si>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</si>
  <si>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</si>
  <si>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</si>
  <si>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</si>
  <si>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</si>
  <si>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</si>
  <si>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</si>
  <si>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</si>
  <si>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</si>
  <si>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</si>
  <si>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</si>
  <si>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</si>
  <si>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</si>
  <si>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</si>
  <si>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</si>
  <si>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</si>
  <si>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</si>
  <si>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</si>
  <si>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</si>
  <si>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</si>
  <si>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</si>
  <si>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</si>
  <si>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</si>
  <si>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</si>
  <si>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</si>
  <si>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</si>
  <si>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</si>
  <si>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</si>
  <si>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</si>
  <si>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</si>
  <si>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</si>
  <si>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</si>
  <si>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</si>
  <si>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</si>
  <si>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</si>
  <si>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</si>
  <si>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</si>
  <si>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</si>
  <si>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</si>
  <si>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</si>
  <si>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</si>
  <si>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</si>
  <si>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</si>
  <si>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</si>
  <si>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</si>
  <si>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</si>
  <si>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</si>
  <si>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</si>
  <si>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</si>
  <si>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</si>
  <si>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</si>
  <si>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</si>
  <si>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</si>
  <si>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</si>
  <si>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</si>
  <si>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</si>
  <si>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</si>
  <si>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</si>
  <si>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</si>
  <si>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</si>
  <si>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</si>
  <si>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</si>
  <si>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</si>
  <si>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</si>
  <si>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</si>
  <si>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</si>
  <si>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</si>
  <si>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</si>
  <si>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</si>
  <si>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</si>
  <si>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</si>
  <si>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</si>
  <si>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Sector Paraestatal del Gobierno (Federal/Estatal/Municipal) de MUNICIPIO DE MOROLEON GTO.
Estado Analítico del Ejercicio del Presupuesto de Egresos
Clasificación Administrativa
DEL 1 ENERO AL 31 DE MARZO DEL 2021</t>
  </si>
  <si>
    <t>Gobierno (Federal/Estatal/Municipal) de MUNICIPIO DE MOROLEON GTO.
Estado Analítico del Ejercicio del Presupuesto de Egresos
Clasificación Administrativa
DEL 1 ENERO AL 31 DE MARZO DEL 2021</t>
  </si>
  <si>
    <t xml:space="preserve">      LIC AZUCENA TINOCO PEREZ</t>
  </si>
  <si>
    <t>SINDICO MUNICIPAL Y COMISIONADO DE HACIENDA</t>
  </si>
  <si>
    <t>CP ROGELIO DURAN TINOCO</t>
  </si>
  <si>
    <t>ING MARIA CRISTINA ALVARADO BELMAN</t>
  </si>
  <si>
    <t>TESORERO MUNICIPAL</t>
  </si>
  <si>
    <t xml:space="preserve">       REGIDOR DE LA 1RA MINORIA</t>
  </si>
  <si>
    <t>Bajo protesta de decir verdad declaramos que los Estados Financieros y sus notas, son razonablemente correctos y son responsabilidad del emisor.</t>
  </si>
  <si>
    <t>ENCARGADO DE DESPECHO DE PRESIDENCIA</t>
  </si>
  <si>
    <t xml:space="preserve">PROF. JORGE LUIS  LOPEZ ZAVALA </t>
  </si>
  <si>
    <t>PROF. JORGE LUIS LOPEZ ZAVALA</t>
  </si>
  <si>
    <t>MUNICIPIO MOROLEON GUANAJUATO
ESTADO ANALÍTICO DEL EJERCICIO DEL PRESUPUESTO DE EGRESOS
CLASIFICACIÓN POR OBJETO DEL GASTO (CAPÍTULO Y CONCEPTO)
DEL 1 ENERO AL 30 DE SEPTIEMBRE DEL 2021</t>
  </si>
  <si>
    <t>MUNICIPIO MOROLEON GUANAJUATO
ESTADO ANALÍTICO DEL EJERCICIO DEL PRESUPUESTO DE EGRESOS
CLASIFICACION ECÓNOMICA (POR TIPO DE GASTO)
DEL 1 ENERO AL 30 DE SEPTIEMBRE DEL 2021</t>
  </si>
  <si>
    <t>MUNICIPIO MOROLEON GUANAJUATO
ESTADO ANALÍTICO DEL EJERCICIO DEL PRESUPUESTO DE EGRESOS
CLASIFICACIÓN ADMINISTRATIVA
DEL 1 ENERO AL 30 DE SEPTIEMBRE DEL 2021</t>
  </si>
  <si>
    <t>MUNICIPIO MOROLEON GUANAJUATO
ESTADO ANALÍTICO DEL EJERCICIO DEL PRESUPUESTO DE EGRESOS
CLASIFICACIÓN FUNCIONAL (FINALIDAD Y FUNCIÓN)
DEL 1 ENERO AL 30 DE SEPTIEMBRE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</si>
</sst>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7" fillId="0" borderId="16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Alignment="1" applyProtection="1">
      <alignment horizontal="center" vertical="top" wrapText="1"/>
      <protection locked="0"/>
    </xf>
    <xf numFmtId="0" fontId="7" fillId="0" borderId="12" xfId="7" applyFont="1" applyFill="1" applyBorder="1" applyAlignment="1" applyProtection="1">
      <protection locked="0"/>
    </xf>
    <xf numFmtId="0" fontId="7" fillId="0" borderId="0" xfId="7" applyFont="1" applyFill="1" applyAlignment="1" applyProtection="1">
      <alignment horizontal="center" wrapText="1"/>
      <protection locked="0"/>
    </xf>
    <xf numFmtId="0" fontId="8" fillId="0" borderId="0" xfId="8" applyFont="1" applyAlignment="1" applyProtection="1">
      <alignment vertical="top"/>
    </xf>
    <xf numFmtId="0" fontId="9" fillId="0" borderId="0" xfId="8" applyFont="1" applyAlignment="1" applyProtection="1">
      <alignment vertical="top"/>
    </xf>
    <xf numFmtId="0" fontId="1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6" xfId="8" applyNumberFormat="1" applyFont="1" applyBorder="1" applyAlignment="1">
      <alignment vertical="top"/>
    </xf>
    <xf numFmtId="0" fontId="7" fillId="0" borderId="6" xfId="7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7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workbookViewId="0">
      <selection activeCell="B21" sqref="B21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62" t="s">
        <v>179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137154529.33000001</v>
      </c>
      <c r="D5" s="14">
        <f>SUM(D6:D12)</f>
        <v>6401984.9399999995</v>
      </c>
      <c r="E5" s="14">
        <f>C5+D5</f>
        <v>143556514.27000001</v>
      </c>
      <c r="F5" s="14">
        <f>SUM(F6:F12)</f>
        <v>85149191.640000001</v>
      </c>
      <c r="G5" s="14">
        <f>SUM(G6:G12)</f>
        <v>84377658.659999996</v>
      </c>
      <c r="H5" s="14">
        <f>E5-F5</f>
        <v>58407322.63000001</v>
      </c>
    </row>
    <row r="6" spans="1:8">
      <c r="A6" s="5"/>
      <c r="B6" s="11" t="s">
        <v>70</v>
      </c>
      <c r="C6" s="15">
        <v>71148753.769999996</v>
      </c>
      <c r="D6" s="15">
        <v>252377.24</v>
      </c>
      <c r="E6" s="15">
        <f t="shared" ref="E6:E69" si="0">C6+D6</f>
        <v>71401131.00999999</v>
      </c>
      <c r="F6" s="15">
        <v>50625674.5</v>
      </c>
      <c r="G6" s="15">
        <v>50310026.5</v>
      </c>
      <c r="H6" s="15">
        <f t="shared" ref="H6:H69" si="1">E6-F6</f>
        <v>20775456.50999999</v>
      </c>
    </row>
    <row r="7" spans="1:8">
      <c r="A7" s="5"/>
      <c r="B7" s="11" t="s">
        <v>71</v>
      </c>
      <c r="C7" s="15">
        <v>1482617.78</v>
      </c>
      <c r="D7" s="15">
        <v>159365.32</v>
      </c>
      <c r="E7" s="15">
        <f t="shared" si="0"/>
        <v>1641983.1</v>
      </c>
      <c r="F7" s="15">
        <v>1199255.3899999999</v>
      </c>
      <c r="G7" s="15">
        <v>1199255.3899999999</v>
      </c>
      <c r="H7" s="15">
        <f t="shared" si="1"/>
        <v>442727.7100000002</v>
      </c>
    </row>
    <row r="8" spans="1:8">
      <c r="A8" s="5"/>
      <c r="B8" s="11" t="s">
        <v>72</v>
      </c>
      <c r="C8" s="15">
        <v>16548975.789999999</v>
      </c>
      <c r="D8" s="15">
        <v>60132.81</v>
      </c>
      <c r="E8" s="15">
        <f t="shared" si="0"/>
        <v>16609108.6</v>
      </c>
      <c r="F8" s="15">
        <v>2654235.6</v>
      </c>
      <c r="G8" s="15">
        <v>2654109.7599999998</v>
      </c>
      <c r="H8" s="15">
        <f t="shared" si="1"/>
        <v>13954873</v>
      </c>
    </row>
    <row r="9" spans="1:8">
      <c r="A9" s="5"/>
      <c r="B9" s="11" t="s">
        <v>35</v>
      </c>
      <c r="C9" s="15">
        <v>790000</v>
      </c>
      <c r="D9" s="15">
        <v>78590.97</v>
      </c>
      <c r="E9" s="15">
        <f t="shared" si="0"/>
        <v>868590.97</v>
      </c>
      <c r="F9" s="15">
        <v>719189.32</v>
      </c>
      <c r="G9" s="15">
        <v>719189.32</v>
      </c>
      <c r="H9" s="15">
        <f t="shared" si="1"/>
        <v>149401.65000000002</v>
      </c>
    </row>
    <row r="10" spans="1:8">
      <c r="A10" s="5"/>
      <c r="B10" s="11" t="s">
        <v>73</v>
      </c>
      <c r="C10" s="15">
        <v>47184181.990000002</v>
      </c>
      <c r="D10" s="15">
        <v>5851518.5999999996</v>
      </c>
      <c r="E10" s="15">
        <f t="shared" si="0"/>
        <v>53035700.590000004</v>
      </c>
      <c r="F10" s="15">
        <v>29950836.829999998</v>
      </c>
      <c r="G10" s="15">
        <v>29495077.690000001</v>
      </c>
      <c r="H10" s="15">
        <f t="shared" si="1"/>
        <v>23084863.760000005</v>
      </c>
    </row>
    <row r="11" spans="1:8">
      <c r="A11" s="5"/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19722056.640000001</v>
      </c>
      <c r="D13" s="15">
        <f>SUM(D14:D22)</f>
        <v>-2562145.46</v>
      </c>
      <c r="E13" s="15">
        <f t="shared" si="0"/>
        <v>17159911.18</v>
      </c>
      <c r="F13" s="15">
        <f>SUM(F14:F22)</f>
        <v>11853912.860000001</v>
      </c>
      <c r="G13" s="15">
        <f>SUM(G14:G22)</f>
        <v>11848562.860000001</v>
      </c>
      <c r="H13" s="15">
        <f t="shared" si="1"/>
        <v>5305998.3199999984</v>
      </c>
    </row>
    <row r="14" spans="1:8">
      <c r="A14" s="5"/>
      <c r="B14" s="11" t="s">
        <v>75</v>
      </c>
      <c r="C14" s="15">
        <v>1575461.06</v>
      </c>
      <c r="D14" s="15">
        <v>-465300.23</v>
      </c>
      <c r="E14" s="15">
        <f t="shared" si="0"/>
        <v>1110160.83</v>
      </c>
      <c r="F14" s="15">
        <v>631228.81000000006</v>
      </c>
      <c r="G14" s="15">
        <v>631228.81000000006</v>
      </c>
      <c r="H14" s="15">
        <f t="shared" si="1"/>
        <v>478932.02</v>
      </c>
    </row>
    <row r="15" spans="1:8">
      <c r="A15" s="5"/>
      <c r="B15" s="11" t="s">
        <v>76</v>
      </c>
      <c r="C15" s="15">
        <v>1357617.19</v>
      </c>
      <c r="D15" s="15">
        <v>-253019.92</v>
      </c>
      <c r="E15" s="15">
        <f t="shared" si="0"/>
        <v>1104597.27</v>
      </c>
      <c r="F15" s="15">
        <v>774701.85</v>
      </c>
      <c r="G15" s="15">
        <v>774701.85</v>
      </c>
      <c r="H15" s="15">
        <f t="shared" si="1"/>
        <v>329895.42000000004</v>
      </c>
    </row>
    <row r="16" spans="1:8">
      <c r="A16" s="5"/>
      <c r="B16" s="11" t="s">
        <v>77</v>
      </c>
      <c r="C16" s="15">
        <v>12000</v>
      </c>
      <c r="D16" s="15">
        <v>6000</v>
      </c>
      <c r="E16" s="15">
        <f t="shared" si="0"/>
        <v>18000</v>
      </c>
      <c r="F16" s="15">
        <v>18000</v>
      </c>
      <c r="G16" s="15">
        <v>18000</v>
      </c>
      <c r="H16" s="15">
        <f t="shared" si="1"/>
        <v>0</v>
      </c>
    </row>
    <row r="17" spans="1:8">
      <c r="A17" s="5"/>
      <c r="B17" s="11" t="s">
        <v>78</v>
      </c>
      <c r="C17" s="15">
        <v>3686651.65</v>
      </c>
      <c r="D17" s="15">
        <v>-207037.66</v>
      </c>
      <c r="E17" s="15">
        <f t="shared" si="0"/>
        <v>3479613.9899999998</v>
      </c>
      <c r="F17" s="15">
        <v>2667040.33</v>
      </c>
      <c r="G17" s="15">
        <v>2667040.33</v>
      </c>
      <c r="H17" s="15">
        <f t="shared" si="1"/>
        <v>812573.65999999968</v>
      </c>
    </row>
    <row r="18" spans="1:8">
      <c r="A18" s="5"/>
      <c r="B18" s="11" t="s">
        <v>79</v>
      </c>
      <c r="C18" s="15">
        <v>426400</v>
      </c>
      <c r="D18" s="15">
        <v>-138871.03</v>
      </c>
      <c r="E18" s="15">
        <f t="shared" si="0"/>
        <v>287528.96999999997</v>
      </c>
      <c r="F18" s="15">
        <v>160928.34</v>
      </c>
      <c r="G18" s="15">
        <v>160928.34</v>
      </c>
      <c r="H18" s="15">
        <f t="shared" si="1"/>
        <v>126600.62999999998</v>
      </c>
    </row>
    <row r="19" spans="1:8">
      <c r="A19" s="5"/>
      <c r="B19" s="11" t="s">
        <v>80</v>
      </c>
      <c r="C19" s="15">
        <v>9043959.8599999994</v>
      </c>
      <c r="D19" s="15">
        <v>-411687.71</v>
      </c>
      <c r="E19" s="15">
        <f t="shared" si="0"/>
        <v>8632272.1499999985</v>
      </c>
      <c r="F19" s="15">
        <v>5817648.54</v>
      </c>
      <c r="G19" s="15">
        <v>5817648.54</v>
      </c>
      <c r="H19" s="15">
        <f t="shared" si="1"/>
        <v>2814623.6099999985</v>
      </c>
    </row>
    <row r="20" spans="1:8">
      <c r="A20" s="5"/>
      <c r="B20" s="11" t="s">
        <v>81</v>
      </c>
      <c r="C20" s="15">
        <v>1840349.63</v>
      </c>
      <c r="D20" s="15">
        <v>-747876.93</v>
      </c>
      <c r="E20" s="15">
        <f t="shared" si="0"/>
        <v>1092472.6999999997</v>
      </c>
      <c r="F20" s="15">
        <v>732362.33</v>
      </c>
      <c r="G20" s="15">
        <v>732362.33</v>
      </c>
      <c r="H20" s="15">
        <f t="shared" si="1"/>
        <v>360110.36999999976</v>
      </c>
    </row>
    <row r="21" spans="1:8">
      <c r="A21" s="5"/>
      <c r="B21" s="11" t="s">
        <v>82</v>
      </c>
      <c r="C21" s="15">
        <v>40000</v>
      </c>
      <c r="D21" s="15">
        <v>-40000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5"/>
      <c r="B22" s="11" t="s">
        <v>83</v>
      </c>
      <c r="C22" s="15">
        <v>1739617.25</v>
      </c>
      <c r="D22" s="15">
        <v>-304351.98</v>
      </c>
      <c r="E22" s="15">
        <f t="shared" si="0"/>
        <v>1435265.27</v>
      </c>
      <c r="F22" s="15">
        <v>1052002.6599999999</v>
      </c>
      <c r="G22" s="15">
        <v>1046652.66</v>
      </c>
      <c r="H22" s="15">
        <f t="shared" si="1"/>
        <v>383262.6100000001</v>
      </c>
    </row>
    <row r="23" spans="1:8">
      <c r="A23" s="48" t="s">
        <v>63</v>
      </c>
      <c r="B23" s="7"/>
      <c r="C23" s="15">
        <f>SUM(C24:C32)</f>
        <v>18604888.41</v>
      </c>
      <c r="D23" s="15">
        <f>SUM(D24:D32)</f>
        <v>1485368.9</v>
      </c>
      <c r="E23" s="15">
        <f t="shared" si="0"/>
        <v>20090257.309999999</v>
      </c>
      <c r="F23" s="15">
        <f>SUM(F24:F32)</f>
        <v>12799743.75</v>
      </c>
      <c r="G23" s="15">
        <f>SUM(G24:G32)</f>
        <v>12799743.75</v>
      </c>
      <c r="H23" s="15">
        <f t="shared" si="1"/>
        <v>7290513.5599999987</v>
      </c>
    </row>
    <row r="24" spans="1:8">
      <c r="A24" s="5"/>
      <c r="B24" s="11" t="s">
        <v>84</v>
      </c>
      <c r="C24" s="15">
        <v>3705733.8</v>
      </c>
      <c r="D24" s="15">
        <v>352414.27</v>
      </c>
      <c r="E24" s="15">
        <f t="shared" si="0"/>
        <v>4058148.07</v>
      </c>
      <c r="F24" s="15">
        <v>3067310.24</v>
      </c>
      <c r="G24" s="15">
        <v>3067310.24</v>
      </c>
      <c r="H24" s="15">
        <f t="shared" si="1"/>
        <v>990837.82999999961</v>
      </c>
    </row>
    <row r="25" spans="1:8">
      <c r="A25" s="5"/>
      <c r="B25" s="11" t="s">
        <v>85</v>
      </c>
      <c r="C25" s="15">
        <v>162000</v>
      </c>
      <c r="D25" s="15">
        <v>94400</v>
      </c>
      <c r="E25" s="15">
        <f t="shared" si="0"/>
        <v>256400</v>
      </c>
      <c r="F25" s="15">
        <v>232623.2</v>
      </c>
      <c r="G25" s="15">
        <v>232623.2</v>
      </c>
      <c r="H25" s="15">
        <f t="shared" si="1"/>
        <v>23776.799999999988</v>
      </c>
    </row>
    <row r="26" spans="1:8">
      <c r="A26" s="5"/>
      <c r="B26" s="11" t="s">
        <v>86</v>
      </c>
      <c r="C26" s="15">
        <v>478837.18</v>
      </c>
      <c r="D26" s="15">
        <v>-197540.28</v>
      </c>
      <c r="E26" s="15">
        <f t="shared" si="0"/>
        <v>281296.90000000002</v>
      </c>
      <c r="F26" s="15">
        <v>179524.09</v>
      </c>
      <c r="G26" s="15">
        <v>179524.09</v>
      </c>
      <c r="H26" s="15">
        <f t="shared" si="1"/>
        <v>101772.81000000003</v>
      </c>
    </row>
    <row r="27" spans="1:8">
      <c r="A27" s="5"/>
      <c r="B27" s="11" t="s">
        <v>87</v>
      </c>
      <c r="C27" s="15">
        <v>531600</v>
      </c>
      <c r="D27" s="15">
        <v>61280.75</v>
      </c>
      <c r="E27" s="15">
        <f t="shared" si="0"/>
        <v>592880.75</v>
      </c>
      <c r="F27" s="15">
        <v>483201.73</v>
      </c>
      <c r="G27" s="15">
        <v>483201.73</v>
      </c>
      <c r="H27" s="15">
        <f t="shared" si="1"/>
        <v>109679.02000000002</v>
      </c>
    </row>
    <row r="28" spans="1:8">
      <c r="A28" s="5"/>
      <c r="B28" s="11" t="s">
        <v>88</v>
      </c>
      <c r="C28" s="15">
        <v>1305182.9099999999</v>
      </c>
      <c r="D28" s="15">
        <v>-472335.15</v>
      </c>
      <c r="E28" s="15">
        <f t="shared" si="0"/>
        <v>832847.75999999989</v>
      </c>
      <c r="F28" s="15">
        <v>402089.2</v>
      </c>
      <c r="G28" s="15">
        <v>402089.2</v>
      </c>
      <c r="H28" s="15">
        <f t="shared" si="1"/>
        <v>430758.55999999988</v>
      </c>
    </row>
    <row r="29" spans="1:8">
      <c r="A29" s="5"/>
      <c r="B29" s="11" t="s">
        <v>89</v>
      </c>
      <c r="C29" s="15">
        <v>1455935.13</v>
      </c>
      <c r="D29" s="15">
        <v>-151908.01999999999</v>
      </c>
      <c r="E29" s="15">
        <f t="shared" si="0"/>
        <v>1304027.1099999999</v>
      </c>
      <c r="F29" s="15">
        <v>949102.79</v>
      </c>
      <c r="G29" s="15">
        <v>949102.79</v>
      </c>
      <c r="H29" s="15">
        <f t="shared" si="1"/>
        <v>354924.31999999983</v>
      </c>
    </row>
    <row r="30" spans="1:8">
      <c r="A30" s="5"/>
      <c r="B30" s="11" t="s">
        <v>90</v>
      </c>
      <c r="C30" s="15">
        <v>446360.26</v>
      </c>
      <c r="D30" s="15">
        <v>-226094.71</v>
      </c>
      <c r="E30" s="15">
        <f t="shared" si="0"/>
        <v>220265.55000000002</v>
      </c>
      <c r="F30" s="15">
        <v>118677.48</v>
      </c>
      <c r="G30" s="15">
        <v>118677.48</v>
      </c>
      <c r="H30" s="15">
        <f t="shared" si="1"/>
        <v>101588.07000000002</v>
      </c>
    </row>
    <row r="31" spans="1:8">
      <c r="A31" s="5"/>
      <c r="B31" s="11" t="s">
        <v>91</v>
      </c>
      <c r="C31" s="15">
        <v>1402000</v>
      </c>
      <c r="D31" s="15">
        <v>-530976.24</v>
      </c>
      <c r="E31" s="15">
        <f t="shared" si="0"/>
        <v>871023.76</v>
      </c>
      <c r="F31" s="15">
        <v>796710.62</v>
      </c>
      <c r="G31" s="15">
        <v>796710.62</v>
      </c>
      <c r="H31" s="15">
        <f t="shared" si="1"/>
        <v>74313.140000000014</v>
      </c>
    </row>
    <row r="32" spans="1:8">
      <c r="A32" s="5"/>
      <c r="B32" s="11" t="s">
        <v>19</v>
      </c>
      <c r="C32" s="15">
        <v>9117239.1300000008</v>
      </c>
      <c r="D32" s="15">
        <v>2556128.2799999998</v>
      </c>
      <c r="E32" s="15">
        <f t="shared" si="0"/>
        <v>11673367.41</v>
      </c>
      <c r="F32" s="15">
        <v>6570504.4000000004</v>
      </c>
      <c r="G32" s="15">
        <v>6570504.4000000004</v>
      </c>
      <c r="H32" s="15">
        <f t="shared" si="1"/>
        <v>5102863.01</v>
      </c>
    </row>
    <row r="33" spans="1:8">
      <c r="A33" s="48" t="s">
        <v>64</v>
      </c>
      <c r="B33" s="7"/>
      <c r="C33" s="15">
        <f>SUM(C34:C42)</f>
        <v>20689485.870000001</v>
      </c>
      <c r="D33" s="15">
        <f>SUM(D34:D42)</f>
        <v>17226850.699999999</v>
      </c>
      <c r="E33" s="15">
        <f t="shared" si="0"/>
        <v>37916336.57</v>
      </c>
      <c r="F33" s="15">
        <f>SUM(F34:F42)</f>
        <v>23949974.210000001</v>
      </c>
      <c r="G33" s="15">
        <f>SUM(G34:G42)</f>
        <v>23774859.199999999</v>
      </c>
      <c r="H33" s="15">
        <f t="shared" si="1"/>
        <v>13966362.359999999</v>
      </c>
    </row>
    <row r="34" spans="1:8">
      <c r="A34" s="5"/>
      <c r="B34" s="11" t="s">
        <v>92</v>
      </c>
      <c r="C34" s="15">
        <v>6387528.6799999997</v>
      </c>
      <c r="D34" s="15">
        <v>6302270.96</v>
      </c>
      <c r="E34" s="15">
        <f t="shared" si="0"/>
        <v>12689799.640000001</v>
      </c>
      <c r="F34" s="15">
        <v>8392123.5899999999</v>
      </c>
      <c r="G34" s="15">
        <v>8392123.5899999999</v>
      </c>
      <c r="H34" s="15">
        <f t="shared" si="1"/>
        <v>4297676.0500000007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95</v>
      </c>
      <c r="C37" s="15">
        <v>7058245.5</v>
      </c>
      <c r="D37" s="15">
        <v>9369553.1999999993</v>
      </c>
      <c r="E37" s="15">
        <f t="shared" si="0"/>
        <v>16427798.699999999</v>
      </c>
      <c r="F37" s="15">
        <v>9827729.6099999994</v>
      </c>
      <c r="G37" s="15">
        <v>9829913.1099999994</v>
      </c>
      <c r="H37" s="15">
        <f t="shared" si="1"/>
        <v>6600069.0899999999</v>
      </c>
    </row>
    <row r="38" spans="1:8">
      <c r="A38" s="5"/>
      <c r="B38" s="11" t="s">
        <v>41</v>
      </c>
      <c r="C38" s="15">
        <v>7243711.6900000004</v>
      </c>
      <c r="D38" s="15">
        <v>1555026.54</v>
      </c>
      <c r="E38" s="15">
        <f t="shared" si="0"/>
        <v>8798738.2300000004</v>
      </c>
      <c r="F38" s="15">
        <v>5730121.0099999998</v>
      </c>
      <c r="G38" s="15">
        <v>5552822.5</v>
      </c>
      <c r="H38" s="15">
        <f t="shared" si="1"/>
        <v>3068617.2200000007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776183.3</v>
      </c>
      <c r="D43" s="15">
        <f>SUM(D44:D52)</f>
        <v>11415.399999999994</v>
      </c>
      <c r="E43" s="15">
        <f t="shared" si="0"/>
        <v>787598.70000000007</v>
      </c>
      <c r="F43" s="15">
        <f>SUM(F44:F52)</f>
        <v>326283.75</v>
      </c>
      <c r="G43" s="15">
        <f>SUM(G44:G52)</f>
        <v>326283.75</v>
      </c>
      <c r="H43" s="15">
        <f t="shared" si="1"/>
        <v>461314.95000000007</v>
      </c>
    </row>
    <row r="44" spans="1:8">
      <c r="A44" s="5"/>
      <c r="B44" s="11" t="s">
        <v>99</v>
      </c>
      <c r="C44" s="15">
        <v>358500</v>
      </c>
      <c r="D44" s="15">
        <v>-228322.6</v>
      </c>
      <c r="E44" s="15">
        <f t="shared" si="0"/>
        <v>130177.4</v>
      </c>
      <c r="F44" s="15">
        <v>91980</v>
      </c>
      <c r="G44" s="15">
        <v>91980</v>
      </c>
      <c r="H44" s="15">
        <f t="shared" si="1"/>
        <v>38197.399999999994</v>
      </c>
    </row>
    <row r="45" spans="1:8">
      <c r="A45" s="5"/>
      <c r="B45" s="11" t="s">
        <v>100</v>
      </c>
      <c r="C45" s="15">
        <v>16000</v>
      </c>
      <c r="D45" s="15">
        <v>374000</v>
      </c>
      <c r="E45" s="15">
        <f t="shared" si="0"/>
        <v>390000</v>
      </c>
      <c r="F45" s="15">
        <v>0</v>
      </c>
      <c r="G45" s="15">
        <v>0</v>
      </c>
      <c r="H45" s="15">
        <f t="shared" si="1"/>
        <v>390000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102</v>
      </c>
      <c r="C47" s="15">
        <v>0</v>
      </c>
      <c r="D47" s="15">
        <v>27490</v>
      </c>
      <c r="E47" s="15">
        <f t="shared" si="0"/>
        <v>27490</v>
      </c>
      <c r="F47" s="15">
        <v>27490</v>
      </c>
      <c r="G47" s="15">
        <v>27490</v>
      </c>
      <c r="H47" s="15">
        <f t="shared" si="1"/>
        <v>0</v>
      </c>
    </row>
    <row r="48" spans="1:8">
      <c r="A48" s="5"/>
      <c r="B48" s="11" t="s">
        <v>103</v>
      </c>
      <c r="C48" s="15">
        <v>100000</v>
      </c>
      <c r="D48" s="15">
        <v>-48000</v>
      </c>
      <c r="E48" s="15">
        <f t="shared" si="0"/>
        <v>52000</v>
      </c>
      <c r="F48" s="15">
        <v>50163.6</v>
      </c>
      <c r="G48" s="15">
        <v>50163.6</v>
      </c>
      <c r="H48" s="15">
        <f t="shared" si="1"/>
        <v>1836.4000000000015</v>
      </c>
    </row>
    <row r="49" spans="1:8">
      <c r="A49" s="5"/>
      <c r="B49" s="11" t="s">
        <v>104</v>
      </c>
      <c r="C49" s="15">
        <v>224683.3</v>
      </c>
      <c r="D49" s="15">
        <v>-65752</v>
      </c>
      <c r="E49" s="15">
        <f t="shared" si="0"/>
        <v>158931.29999999999</v>
      </c>
      <c r="F49" s="15">
        <v>129622.13</v>
      </c>
      <c r="G49" s="15">
        <v>129622.13</v>
      </c>
      <c r="H49" s="15">
        <f t="shared" si="1"/>
        <v>29309.169999999984</v>
      </c>
    </row>
    <row r="50" spans="1:8">
      <c r="A50" s="5"/>
      <c r="B50" s="11" t="s">
        <v>105</v>
      </c>
      <c r="C50" s="15">
        <v>55000</v>
      </c>
      <c r="D50" s="15">
        <v>-45000</v>
      </c>
      <c r="E50" s="15">
        <f t="shared" si="0"/>
        <v>10000</v>
      </c>
      <c r="F50" s="15">
        <v>8950</v>
      </c>
      <c r="G50" s="15">
        <v>8950</v>
      </c>
      <c r="H50" s="15">
        <f t="shared" si="1"/>
        <v>1050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107</v>
      </c>
      <c r="C52" s="15">
        <v>22000</v>
      </c>
      <c r="D52" s="15">
        <v>-3000</v>
      </c>
      <c r="E52" s="15">
        <f t="shared" si="0"/>
        <v>19000</v>
      </c>
      <c r="F52" s="15">
        <v>18078.02</v>
      </c>
      <c r="G52" s="15">
        <v>18078.02</v>
      </c>
      <c r="H52" s="15">
        <f t="shared" si="1"/>
        <v>921.97999999999956</v>
      </c>
    </row>
    <row r="53" spans="1:8">
      <c r="A53" s="48" t="s">
        <v>66</v>
      </c>
      <c r="B53" s="7"/>
      <c r="C53" s="15">
        <f>SUM(C54:C56)</f>
        <v>700001</v>
      </c>
      <c r="D53" s="15">
        <f>SUM(D54:D56)</f>
        <v>98178471.859999999</v>
      </c>
      <c r="E53" s="15">
        <f t="shared" si="0"/>
        <v>98878472.859999999</v>
      </c>
      <c r="F53" s="15">
        <f>SUM(F54:F56)</f>
        <v>44812273.450000003</v>
      </c>
      <c r="G53" s="15">
        <f>SUM(G54:G56)</f>
        <v>44812273.450000003</v>
      </c>
      <c r="H53" s="15">
        <f t="shared" si="1"/>
        <v>54066199.409999996</v>
      </c>
    </row>
    <row r="54" spans="1:8">
      <c r="A54" s="5"/>
      <c r="B54" s="11" t="s">
        <v>108</v>
      </c>
      <c r="C54" s="15">
        <v>200000</v>
      </c>
      <c r="D54" s="15">
        <v>97898236.340000004</v>
      </c>
      <c r="E54" s="15">
        <f t="shared" si="0"/>
        <v>98098236.340000004</v>
      </c>
      <c r="F54" s="15">
        <v>44036811.710000001</v>
      </c>
      <c r="G54" s="15">
        <v>44036811.710000001</v>
      </c>
      <c r="H54" s="15">
        <f t="shared" si="1"/>
        <v>54061424.630000003</v>
      </c>
    </row>
    <row r="55" spans="1:8">
      <c r="A55" s="5"/>
      <c r="B55" s="11" t="s">
        <v>109</v>
      </c>
      <c r="C55" s="15">
        <v>1</v>
      </c>
      <c r="D55" s="15">
        <v>549999</v>
      </c>
      <c r="E55" s="15">
        <f t="shared" si="0"/>
        <v>550000</v>
      </c>
      <c r="F55" s="15">
        <v>549957.74</v>
      </c>
      <c r="G55" s="15">
        <v>549957.74</v>
      </c>
      <c r="H55" s="15">
        <f t="shared" si="1"/>
        <v>42.260000000009313</v>
      </c>
    </row>
    <row r="56" spans="1:8">
      <c r="A56" s="5"/>
      <c r="B56" s="11" t="s">
        <v>110</v>
      </c>
      <c r="C56" s="15">
        <v>500000</v>
      </c>
      <c r="D56" s="15">
        <v>-269763.48</v>
      </c>
      <c r="E56" s="15">
        <f t="shared" si="0"/>
        <v>230236.52000000002</v>
      </c>
      <c r="F56" s="15">
        <v>225504</v>
      </c>
      <c r="G56" s="15">
        <v>225504</v>
      </c>
      <c r="H56" s="15">
        <f t="shared" si="1"/>
        <v>4732.5200000000186</v>
      </c>
    </row>
    <row r="57" spans="1:8">
      <c r="A57" s="48" t="s">
        <v>67</v>
      </c>
      <c r="B57" s="7"/>
      <c r="C57" s="15">
        <f>SUM(C58:C64)</f>
        <v>32000</v>
      </c>
      <c r="D57" s="15">
        <f>SUM(D58:D64)</f>
        <v>20000</v>
      </c>
      <c r="E57" s="15">
        <f t="shared" si="0"/>
        <v>52000</v>
      </c>
      <c r="F57" s="15">
        <f>SUM(F58:F64)</f>
        <v>0</v>
      </c>
      <c r="G57" s="15">
        <f>SUM(G58:G64)</f>
        <v>0</v>
      </c>
      <c r="H57" s="15">
        <f t="shared" si="1"/>
        <v>52000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117</v>
      </c>
      <c r="C64" s="15">
        <v>32000</v>
      </c>
      <c r="D64" s="15">
        <v>20000</v>
      </c>
      <c r="E64" s="15">
        <f t="shared" si="0"/>
        <v>52000</v>
      </c>
      <c r="F64" s="15">
        <v>0</v>
      </c>
      <c r="G64" s="15">
        <v>0</v>
      </c>
      <c r="H64" s="15">
        <f t="shared" si="1"/>
        <v>52000</v>
      </c>
    </row>
    <row r="65" spans="1:8">
      <c r="A65" s="48" t="s">
        <v>68</v>
      </c>
      <c r="B65" s="7"/>
      <c r="C65" s="15">
        <f>SUM(C66:C68)</f>
        <v>43684004.43</v>
      </c>
      <c r="D65" s="15">
        <f>SUM(D66:D68)</f>
        <v>-26567434.66</v>
      </c>
      <c r="E65" s="15">
        <f t="shared" si="0"/>
        <v>17116569.77</v>
      </c>
      <c r="F65" s="15">
        <f>SUM(F66:F68)</f>
        <v>480000</v>
      </c>
      <c r="G65" s="15">
        <f>SUM(G66:G68)</f>
        <v>480000</v>
      </c>
      <c r="H65" s="15">
        <f t="shared" si="1"/>
        <v>16636569.77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43684004.43</v>
      </c>
      <c r="D68" s="15">
        <v>-26567434.66</v>
      </c>
      <c r="E68" s="15">
        <f t="shared" si="0"/>
        <v>17116569.77</v>
      </c>
      <c r="F68" s="15">
        <v>480000</v>
      </c>
      <c r="G68" s="15">
        <v>480000</v>
      </c>
      <c r="H68" s="15">
        <f t="shared" si="1"/>
        <v>16636569.77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241363148.98000005</v>
      </c>
      <c r="D77" s="17">
        <f t="shared" si="4"/>
        <v>94194511.680000007</v>
      </c>
      <c r="E77" s="17">
        <f t="shared" si="4"/>
        <v>335557660.65999997</v>
      </c>
      <c r="F77" s="17">
        <f t="shared" si="4"/>
        <v>179371379.66000003</v>
      </c>
      <c r="G77" s="17">
        <f t="shared" si="4"/>
        <v>178419381.67000002</v>
      </c>
      <c r="H77" s="17">
        <f t="shared" si="4"/>
        <v>156186281.00000003</v>
      </c>
    </row>
    <row r="79" spans="1:8" ht="14.25">
      <c r="B79" s="56" t="s">
        <v>175</v>
      </c>
    </row>
    <row r="80" spans="1:8" ht="59.25" customHeight="1">
      <c r="E80" s="32"/>
      <c r="F80" s="32"/>
    </row>
    <row r="81" spans="2:6" ht="12">
      <c r="B81" s="51" t="s">
        <v>178</v>
      </c>
      <c r="E81" s="73" t="s">
        <v>169</v>
      </c>
      <c r="F81" s="73"/>
    </row>
    <row r="82" spans="2:6" ht="79.5" customHeight="1">
      <c r="B82" s="52" t="s">
        <v>176</v>
      </c>
      <c r="E82" s="60" t="s">
        <v>170</v>
      </c>
      <c r="F82" s="60"/>
    </row>
    <row r="83" spans="2:6" ht="12">
      <c r="B83" s="51" t="s">
        <v>171</v>
      </c>
      <c r="E83" s="53" t="s">
        <v>172</v>
      </c>
      <c r="F83" s="53"/>
    </row>
    <row r="84" spans="2:6" ht="12">
      <c r="B84" s="54" t="s">
        <v>173</v>
      </c>
      <c r="E84" s="61" t="s">
        <v>174</v>
      </c>
      <c r="F84" s="61"/>
    </row>
  </sheetData>
  <sheetProtection formatCells="0" formatColumns="0" formatRows="0" autoFilter="0"/>
  <mergeCells count="7">
    <mergeCell ref="E82:F82"/>
    <mergeCell ref="E84:F84"/>
    <mergeCell ref="A1:H1"/>
    <mergeCell ref="C2:G2"/>
    <mergeCell ref="H2:H3"/>
    <mergeCell ref="A2:B4"/>
    <mergeCell ref="E81:F81"/>
  </mergeCells>
  <printOptions horizontalCentered="1"/>
  <pageMargins left="0.70866141732283472" right="0.70866141732283472" top="0.35433070866141736" bottom="0.27559055118110237" header="0.31496062992125984" footer="0.23622047244094491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A2" sqref="A2:B4"/>
    </sheetView>
  </sheetViews>
  <sheetFormatPr baseColWidth="10" defaultRowHeight="11.25"/>
  <cols>
    <col min="1" max="1" width="2.83203125" style="1" customWidth="1"/>
    <col min="2" max="2" width="47.6640625" style="1" customWidth="1"/>
    <col min="3" max="7" width="18.33203125" style="1" customWidth="1"/>
    <col min="8" max="8" width="19.33203125" style="1" customWidth="1"/>
    <col min="9" max="16384" width="12" style="1"/>
  </cols>
  <sheetData>
    <row r="1" spans="1:8" ht="50.1" customHeight="1">
      <c r="A1" s="62" t="s">
        <v>180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9">
        <v>182539719.88</v>
      </c>
      <c r="D6" s="49">
        <v>14714761.58</v>
      </c>
      <c r="E6" s="49">
        <v>197254481.46000001</v>
      </c>
      <c r="F6" s="49">
        <v>119630577.86</v>
      </c>
      <c r="G6" s="49">
        <v>118855878.38</v>
      </c>
      <c r="H6" s="49">
        <v>77623903.600000009</v>
      </c>
    </row>
    <row r="7" spans="1:8">
      <c r="A7" s="5"/>
      <c r="B7" s="18"/>
      <c r="C7" s="49"/>
      <c r="D7" s="49"/>
      <c r="E7" s="49"/>
      <c r="F7" s="49"/>
      <c r="G7" s="49"/>
      <c r="H7" s="49"/>
    </row>
    <row r="8" spans="1:8">
      <c r="A8" s="5"/>
      <c r="B8" s="18" t="s">
        <v>1</v>
      </c>
      <c r="C8" s="49">
        <v>51579717.409999996</v>
      </c>
      <c r="D8" s="49">
        <v>77924723.560000002</v>
      </c>
      <c r="E8" s="49">
        <v>129504440.97</v>
      </c>
      <c r="F8" s="49">
        <v>54010680.789999999</v>
      </c>
      <c r="G8" s="49">
        <v>54010680.789999999</v>
      </c>
      <c r="H8" s="49">
        <v>75493760.180000007</v>
      </c>
    </row>
    <row r="9" spans="1:8">
      <c r="A9" s="5"/>
      <c r="B9" s="18"/>
      <c r="C9" s="49"/>
      <c r="D9" s="49"/>
      <c r="E9" s="49"/>
      <c r="F9" s="49"/>
      <c r="G9" s="49"/>
      <c r="H9" s="49"/>
    </row>
    <row r="10" spans="1:8">
      <c r="A10" s="5"/>
      <c r="B10" s="18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1:8">
      <c r="A11" s="5"/>
      <c r="B11" s="18"/>
      <c r="C11" s="49"/>
      <c r="D11" s="49"/>
      <c r="E11" s="49"/>
      <c r="F11" s="49"/>
      <c r="G11" s="49"/>
      <c r="H11" s="49"/>
    </row>
    <row r="12" spans="1:8">
      <c r="A12" s="5"/>
      <c r="B12" s="18" t="s">
        <v>41</v>
      </c>
      <c r="C12" s="49">
        <v>7243711.6900000004</v>
      </c>
      <c r="D12" s="49">
        <v>1555026.54</v>
      </c>
      <c r="E12" s="49">
        <v>8798738.2300000004</v>
      </c>
      <c r="F12" s="49">
        <v>5730121.0099999998</v>
      </c>
      <c r="G12" s="49">
        <v>5552822.5</v>
      </c>
      <c r="H12" s="49">
        <v>3068617.2200000007</v>
      </c>
    </row>
    <row r="13" spans="1:8">
      <c r="A13" s="5"/>
      <c r="B13" s="18"/>
      <c r="C13" s="49"/>
      <c r="D13" s="49"/>
      <c r="E13" s="49"/>
      <c r="F13" s="49"/>
      <c r="G13" s="49"/>
      <c r="H13" s="49"/>
    </row>
    <row r="14" spans="1:8">
      <c r="A14" s="5"/>
      <c r="B14" s="18" t="s">
        <v>38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>
      <c r="A15" s="6"/>
      <c r="B15" s="19"/>
      <c r="C15" s="50"/>
      <c r="D15" s="50"/>
      <c r="E15" s="50"/>
      <c r="F15" s="50"/>
      <c r="G15" s="50"/>
      <c r="H15" s="50"/>
    </row>
    <row r="16" spans="1:8">
      <c r="A16" s="20"/>
      <c r="B16" s="13" t="s">
        <v>53</v>
      </c>
      <c r="C16" s="17">
        <f>SUM(C6+C8+C10+C12+C14)</f>
        <v>241363148.97999999</v>
      </c>
      <c r="D16" s="17">
        <f>SUM(D6+D8+D10+D12+D14)</f>
        <v>94194511.680000007</v>
      </c>
      <c r="E16" s="17">
        <f>SUM(E6+E8+E10+E12+E14)</f>
        <v>335557660.66000003</v>
      </c>
      <c r="F16" s="17">
        <f t="shared" ref="F16:H16" si="0">SUM(F6+F8+F10+F12+F14)</f>
        <v>179371379.66</v>
      </c>
      <c r="G16" s="17">
        <f t="shared" si="0"/>
        <v>178419381.66999999</v>
      </c>
      <c r="H16" s="17">
        <f t="shared" si="0"/>
        <v>156186281.00000003</v>
      </c>
    </row>
    <row r="18" spans="2:6" ht="12.75">
      <c r="B18" s="57" t="s">
        <v>175</v>
      </c>
    </row>
    <row r="20" spans="2:6" ht="30.75" customHeight="1">
      <c r="E20" s="32"/>
      <c r="F20" s="32"/>
    </row>
    <row r="21" spans="2:6" ht="12">
      <c r="B21" s="51" t="s">
        <v>178</v>
      </c>
      <c r="E21" s="73" t="s">
        <v>169</v>
      </c>
      <c r="F21" s="73"/>
    </row>
    <row r="22" spans="2:6" ht="44.25" customHeight="1">
      <c r="B22" s="52" t="s">
        <v>176</v>
      </c>
      <c r="E22" s="60" t="s">
        <v>170</v>
      </c>
      <c r="F22" s="60"/>
    </row>
    <row r="23" spans="2:6" ht="12">
      <c r="B23" s="51" t="s">
        <v>171</v>
      </c>
      <c r="E23" s="53" t="s">
        <v>172</v>
      </c>
      <c r="F23" s="53"/>
    </row>
    <row r="24" spans="2:6" ht="12">
      <c r="B24" s="54" t="s">
        <v>173</v>
      </c>
      <c r="E24" s="61" t="s">
        <v>174</v>
      </c>
      <c r="F24" s="61"/>
    </row>
  </sheetData>
  <sheetProtection formatCells="0" formatColumns="0" formatRows="0" autoFilter="0"/>
  <mergeCells count="7">
    <mergeCell ref="E22:F22"/>
    <mergeCell ref="E24:F24"/>
    <mergeCell ref="A1:H1"/>
    <mergeCell ref="C2:G2"/>
    <mergeCell ref="H2:H3"/>
    <mergeCell ref="A2:B4"/>
    <mergeCell ref="E21:F21"/>
  </mergeCells>
  <printOptions horizontalCentered="1"/>
  <pageMargins left="0.3" right="0.5600000000000000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GridLines="0" workbookViewId="0">
      <selection activeCell="A2" sqref="A2"/>
    </sheetView>
  </sheetViews>
  <sheetFormatPr baseColWidth="10" defaultRowHeight="11.25"/>
  <cols>
    <col min="1" max="1" width="2.83203125" style="1" customWidth="1"/>
    <col min="2" max="2" width="60.83203125" style="1" customWidth="1"/>
    <col min="3" max="3" width="19.83203125" style="1" customWidth="1"/>
    <col min="4" max="4" width="18.33203125" style="1" customWidth="1"/>
    <col min="5" max="6" width="20.5" style="1" customWidth="1"/>
    <col min="7" max="7" width="20.6640625" style="1" customWidth="1"/>
    <col min="8" max="8" width="19.6640625" style="1" customWidth="1"/>
    <col min="9" max="16384" width="12" style="1"/>
  </cols>
  <sheetData>
    <row r="1" spans="1:8" ht="45" customHeight="1">
      <c r="A1" s="62" t="s">
        <v>181</v>
      </c>
      <c r="B1" s="63"/>
      <c r="C1" s="63"/>
      <c r="D1" s="63"/>
      <c r="E1" s="63"/>
      <c r="F1" s="63"/>
      <c r="G1" s="63"/>
      <c r="H1" s="64"/>
    </row>
    <row r="2" spans="1:8">
      <c r="B2" s="27"/>
      <c r="C2" s="27"/>
      <c r="D2" s="27"/>
      <c r="E2" s="27"/>
      <c r="F2" s="27"/>
      <c r="G2" s="27"/>
      <c r="H2" s="27"/>
    </row>
    <row r="3" spans="1:8">
      <c r="A3" s="67" t="s">
        <v>54</v>
      </c>
      <c r="B3" s="68"/>
      <c r="C3" s="62" t="s">
        <v>60</v>
      </c>
      <c r="D3" s="63"/>
      <c r="E3" s="63"/>
      <c r="F3" s="63"/>
      <c r="G3" s="64"/>
      <c r="H3" s="65" t="s">
        <v>59</v>
      </c>
    </row>
    <row r="4" spans="1:8" ht="24.95" customHeight="1">
      <c r="A4" s="69"/>
      <c r="B4" s="7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6"/>
    </row>
    <row r="5" spans="1:8">
      <c r="A5" s="71"/>
      <c r="B5" s="7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128</v>
      </c>
      <c r="B7" s="22"/>
      <c r="C7" s="15">
        <v>9019249.5500000007</v>
      </c>
      <c r="D7" s="15">
        <v>-417696.89</v>
      </c>
      <c r="E7" s="15">
        <f>C7+D7</f>
        <v>8601552.6600000001</v>
      </c>
      <c r="F7" s="15">
        <v>5979911.0700000003</v>
      </c>
      <c r="G7" s="15">
        <v>5911624.8700000001</v>
      </c>
      <c r="H7" s="15">
        <f>E7-F7</f>
        <v>2621641.59</v>
      </c>
    </row>
    <row r="8" spans="1:8">
      <c r="A8" s="4" t="s">
        <v>129</v>
      </c>
      <c r="B8" s="22"/>
      <c r="C8" s="15">
        <v>443281.47</v>
      </c>
      <c r="D8" s="15">
        <v>104375.67999999999</v>
      </c>
      <c r="E8" s="15">
        <f t="shared" ref="E8:E45" si="0">C8+D8</f>
        <v>547657.14999999991</v>
      </c>
      <c r="F8" s="15">
        <v>232283.21</v>
      </c>
      <c r="G8" s="15">
        <v>232283.21</v>
      </c>
      <c r="H8" s="15">
        <f t="shared" ref="H8:H45" si="1">E8-F8</f>
        <v>315373.93999999994</v>
      </c>
    </row>
    <row r="9" spans="1:8">
      <c r="A9" s="4" t="s">
        <v>130</v>
      </c>
      <c r="B9" s="22"/>
      <c r="C9" s="15">
        <v>543873.81999999995</v>
      </c>
      <c r="D9" s="15">
        <v>11136.67</v>
      </c>
      <c r="E9" s="15">
        <f t="shared" si="0"/>
        <v>555010.49</v>
      </c>
      <c r="F9" s="15">
        <v>298430.84999999998</v>
      </c>
      <c r="G9" s="15">
        <v>298430.84999999998</v>
      </c>
      <c r="H9" s="15">
        <f t="shared" si="1"/>
        <v>256579.64</v>
      </c>
    </row>
    <row r="10" spans="1:8">
      <c r="A10" s="4" t="s">
        <v>131</v>
      </c>
      <c r="B10" s="22"/>
      <c r="C10" s="15">
        <v>1748079.84</v>
      </c>
      <c r="D10" s="15">
        <v>372614.7</v>
      </c>
      <c r="E10" s="15">
        <f t="shared" si="0"/>
        <v>2120694.54</v>
      </c>
      <c r="F10" s="15">
        <v>1319144.01</v>
      </c>
      <c r="G10" s="15">
        <v>1319144.01</v>
      </c>
      <c r="H10" s="15">
        <f t="shared" si="1"/>
        <v>801550.53</v>
      </c>
    </row>
    <row r="11" spans="1:8">
      <c r="A11" s="4" t="s">
        <v>132</v>
      </c>
      <c r="B11" s="22"/>
      <c r="C11" s="15">
        <v>1164742.55</v>
      </c>
      <c r="D11" s="15">
        <v>-15650.54</v>
      </c>
      <c r="E11" s="15">
        <f t="shared" si="0"/>
        <v>1149092.01</v>
      </c>
      <c r="F11" s="15">
        <v>704667.39</v>
      </c>
      <c r="G11" s="15">
        <v>665340.99</v>
      </c>
      <c r="H11" s="15">
        <f t="shared" si="1"/>
        <v>444424.62</v>
      </c>
    </row>
    <row r="12" spans="1:8">
      <c r="A12" s="4" t="s">
        <v>133</v>
      </c>
      <c r="B12" s="22"/>
      <c r="C12" s="15">
        <v>14251012.48</v>
      </c>
      <c r="D12" s="15">
        <v>6027505.5300000003</v>
      </c>
      <c r="E12" s="15">
        <f t="shared" si="0"/>
        <v>20278518.010000002</v>
      </c>
      <c r="F12" s="15">
        <v>13302243.34</v>
      </c>
      <c r="G12" s="15">
        <v>12956280.300000001</v>
      </c>
      <c r="H12" s="15">
        <f t="shared" si="1"/>
        <v>6976274.6700000018</v>
      </c>
    </row>
    <row r="13" spans="1:8">
      <c r="A13" s="4" t="s">
        <v>134</v>
      </c>
      <c r="B13" s="22"/>
      <c r="C13" s="15">
        <v>477112.4</v>
      </c>
      <c r="D13" s="15">
        <v>0</v>
      </c>
      <c r="E13" s="15">
        <f t="shared" si="0"/>
        <v>477112.4</v>
      </c>
      <c r="F13" s="15">
        <v>315648</v>
      </c>
      <c r="G13" s="15">
        <v>0</v>
      </c>
      <c r="H13" s="15">
        <f t="shared" si="1"/>
        <v>161464.40000000002</v>
      </c>
    </row>
    <row r="14" spans="1:8">
      <c r="A14" s="4" t="s">
        <v>135</v>
      </c>
      <c r="B14" s="22"/>
      <c r="C14" s="15">
        <v>1182429.6100000001</v>
      </c>
      <c r="D14" s="15">
        <v>26752.14</v>
      </c>
      <c r="E14" s="15">
        <f t="shared" si="0"/>
        <v>1209181.75</v>
      </c>
      <c r="F14" s="15">
        <v>554042.24</v>
      </c>
      <c r="G14" s="15">
        <v>554042.24</v>
      </c>
      <c r="H14" s="15">
        <f t="shared" si="1"/>
        <v>655139.51</v>
      </c>
    </row>
    <row r="15" spans="1:8">
      <c r="A15" s="4" t="s">
        <v>136</v>
      </c>
      <c r="B15" s="22"/>
      <c r="C15" s="15">
        <v>1517049.59</v>
      </c>
      <c r="D15" s="15">
        <v>170403.9</v>
      </c>
      <c r="E15" s="15">
        <f t="shared" si="0"/>
        <v>1687453.49</v>
      </c>
      <c r="F15" s="15">
        <v>775008.45</v>
      </c>
      <c r="G15" s="15">
        <v>775008.45</v>
      </c>
      <c r="H15" s="15">
        <f t="shared" si="1"/>
        <v>912445.04</v>
      </c>
    </row>
    <row r="16" spans="1:8">
      <c r="A16" s="4" t="s">
        <v>137</v>
      </c>
      <c r="B16" s="22"/>
      <c r="C16" s="15">
        <v>902361.03</v>
      </c>
      <c r="D16" s="15">
        <v>-24669.67</v>
      </c>
      <c r="E16" s="15">
        <f t="shared" si="0"/>
        <v>877691.36</v>
      </c>
      <c r="F16" s="15">
        <v>470774.43</v>
      </c>
      <c r="G16" s="15">
        <v>470774.43</v>
      </c>
      <c r="H16" s="15">
        <f t="shared" si="1"/>
        <v>406916.93</v>
      </c>
    </row>
    <row r="17" spans="1:8">
      <c r="A17" s="4" t="s">
        <v>138</v>
      </c>
      <c r="B17" s="22"/>
      <c r="C17" s="15">
        <v>549373.04</v>
      </c>
      <c r="D17" s="15">
        <v>20730.73</v>
      </c>
      <c r="E17" s="15">
        <f t="shared" si="0"/>
        <v>570103.77</v>
      </c>
      <c r="F17" s="15">
        <v>258153.04</v>
      </c>
      <c r="G17" s="15">
        <v>258153.04</v>
      </c>
      <c r="H17" s="15">
        <f t="shared" si="1"/>
        <v>311950.73</v>
      </c>
    </row>
    <row r="18" spans="1:8">
      <c r="A18" s="4" t="s">
        <v>139</v>
      </c>
      <c r="B18" s="22"/>
      <c r="C18" s="15">
        <v>2005233.95</v>
      </c>
      <c r="D18" s="15">
        <v>571790.5</v>
      </c>
      <c r="E18" s="15">
        <f t="shared" si="0"/>
        <v>2577024.4500000002</v>
      </c>
      <c r="F18" s="15">
        <v>1818133.52</v>
      </c>
      <c r="G18" s="15">
        <v>1818133.52</v>
      </c>
      <c r="H18" s="15">
        <f t="shared" si="1"/>
        <v>758890.93000000017</v>
      </c>
    </row>
    <row r="19" spans="1:8">
      <c r="A19" s="4" t="s">
        <v>140</v>
      </c>
      <c r="B19" s="22"/>
      <c r="C19" s="15">
        <v>2687532.67</v>
      </c>
      <c r="D19" s="15">
        <v>503217.85</v>
      </c>
      <c r="E19" s="15">
        <f t="shared" si="0"/>
        <v>3190750.52</v>
      </c>
      <c r="F19" s="15">
        <v>2000565.79</v>
      </c>
      <c r="G19" s="15">
        <v>1998365.79</v>
      </c>
      <c r="H19" s="15">
        <f t="shared" si="1"/>
        <v>1190184.73</v>
      </c>
    </row>
    <row r="20" spans="1:8">
      <c r="A20" s="4" t="s">
        <v>141</v>
      </c>
      <c r="B20" s="22"/>
      <c r="C20" s="15">
        <v>3891887.75</v>
      </c>
      <c r="D20" s="15">
        <v>-16780.41</v>
      </c>
      <c r="E20" s="15">
        <f t="shared" si="0"/>
        <v>3875107.34</v>
      </c>
      <c r="F20" s="15">
        <v>2026496.43</v>
      </c>
      <c r="G20" s="15">
        <v>2026496.43</v>
      </c>
      <c r="H20" s="15">
        <f t="shared" si="1"/>
        <v>1848610.91</v>
      </c>
    </row>
    <row r="21" spans="1:8">
      <c r="A21" s="4" t="s">
        <v>142</v>
      </c>
      <c r="B21" s="22"/>
      <c r="C21" s="15">
        <v>12407907.800000001</v>
      </c>
      <c r="D21" s="15">
        <v>1979859.23</v>
      </c>
      <c r="E21" s="15">
        <f t="shared" si="0"/>
        <v>14387767.030000001</v>
      </c>
      <c r="F21" s="15">
        <v>8181889.5800000001</v>
      </c>
      <c r="G21" s="15">
        <v>8004591.0700000003</v>
      </c>
      <c r="H21" s="15">
        <f t="shared" si="1"/>
        <v>6205877.4500000011</v>
      </c>
    </row>
    <row r="22" spans="1:8">
      <c r="A22" s="4" t="s">
        <v>143</v>
      </c>
      <c r="B22" s="22"/>
      <c r="C22" s="15">
        <v>2992702.35</v>
      </c>
      <c r="D22" s="15">
        <v>419199.23</v>
      </c>
      <c r="E22" s="15">
        <f t="shared" si="0"/>
        <v>3411901.58</v>
      </c>
      <c r="F22" s="15">
        <v>1590002.62</v>
      </c>
      <c r="G22" s="15">
        <v>1590002.62</v>
      </c>
      <c r="H22" s="15">
        <f t="shared" si="1"/>
        <v>1821898.96</v>
      </c>
    </row>
    <row r="23" spans="1:8">
      <c r="A23" s="4" t="s">
        <v>144</v>
      </c>
      <c r="B23" s="22"/>
      <c r="C23" s="15">
        <v>1728161.12</v>
      </c>
      <c r="D23" s="15">
        <v>-457610.64</v>
      </c>
      <c r="E23" s="15">
        <f t="shared" si="0"/>
        <v>1270550.48</v>
      </c>
      <c r="F23" s="15">
        <v>837024.17</v>
      </c>
      <c r="G23" s="15">
        <v>837024.17</v>
      </c>
      <c r="H23" s="15">
        <f t="shared" si="1"/>
        <v>433526.30999999994</v>
      </c>
    </row>
    <row r="24" spans="1:8">
      <c r="A24" s="4" t="s">
        <v>145</v>
      </c>
      <c r="B24" s="22"/>
      <c r="C24" s="15">
        <v>41033369.950000003</v>
      </c>
      <c r="D24" s="15">
        <v>-24614153.559999999</v>
      </c>
      <c r="E24" s="15">
        <f t="shared" si="0"/>
        <v>16419216.390000004</v>
      </c>
      <c r="F24" s="15">
        <v>3921605.54</v>
      </c>
      <c r="G24" s="15">
        <v>3921605.54</v>
      </c>
      <c r="H24" s="15">
        <f t="shared" si="1"/>
        <v>12497610.850000005</v>
      </c>
    </row>
    <row r="25" spans="1:8">
      <c r="A25" s="4" t="s">
        <v>146</v>
      </c>
      <c r="B25" s="22"/>
      <c r="C25" s="15">
        <v>946305.01</v>
      </c>
      <c r="D25" s="15">
        <v>-185505.49</v>
      </c>
      <c r="E25" s="15">
        <f t="shared" si="0"/>
        <v>760799.52</v>
      </c>
      <c r="F25" s="15">
        <v>496563.64</v>
      </c>
      <c r="G25" s="15">
        <v>496563.64</v>
      </c>
      <c r="H25" s="15">
        <f t="shared" si="1"/>
        <v>264235.88</v>
      </c>
    </row>
    <row r="26" spans="1:8">
      <c r="A26" s="4" t="s">
        <v>147</v>
      </c>
      <c r="B26" s="22"/>
      <c r="C26" s="15">
        <v>8280283.6299999999</v>
      </c>
      <c r="D26" s="15">
        <v>9348853.3499999996</v>
      </c>
      <c r="E26" s="15">
        <f t="shared" si="0"/>
        <v>17629136.98</v>
      </c>
      <c r="F26" s="15">
        <v>6741981.6100000003</v>
      </c>
      <c r="G26" s="15">
        <v>6741981.6100000003</v>
      </c>
      <c r="H26" s="15">
        <f t="shared" si="1"/>
        <v>10887155.370000001</v>
      </c>
    </row>
    <row r="27" spans="1:8">
      <c r="A27" s="4" t="s">
        <v>148</v>
      </c>
      <c r="B27" s="22"/>
      <c r="C27" s="15">
        <v>2220564.63</v>
      </c>
      <c r="D27" s="15">
        <v>163904.4</v>
      </c>
      <c r="E27" s="15">
        <f t="shared" si="0"/>
        <v>2384469.0299999998</v>
      </c>
      <c r="F27" s="15">
        <v>1134717.78</v>
      </c>
      <c r="G27" s="15">
        <v>1134717.78</v>
      </c>
      <c r="H27" s="15">
        <f t="shared" si="1"/>
        <v>1249751.2499999998</v>
      </c>
    </row>
    <row r="28" spans="1:8">
      <c r="A28" s="4" t="s">
        <v>149</v>
      </c>
      <c r="B28" s="22"/>
      <c r="C28" s="15">
        <v>47503150.289999999</v>
      </c>
      <c r="D28" s="15">
        <v>4770468.6100000003</v>
      </c>
      <c r="E28" s="15">
        <f t="shared" si="0"/>
        <v>52273618.899999999</v>
      </c>
      <c r="F28" s="15">
        <v>28899838.489999998</v>
      </c>
      <c r="G28" s="15">
        <v>28896688.489999998</v>
      </c>
      <c r="H28" s="15">
        <f t="shared" si="1"/>
        <v>23373780.41</v>
      </c>
    </row>
    <row r="29" spans="1:8">
      <c r="A29" s="4" t="s">
        <v>150</v>
      </c>
      <c r="B29" s="22"/>
      <c r="C29" s="15">
        <v>11539222.74</v>
      </c>
      <c r="D29" s="15">
        <v>-256584.81</v>
      </c>
      <c r="E29" s="15">
        <f t="shared" si="0"/>
        <v>11282637.93</v>
      </c>
      <c r="F29" s="15">
        <v>7127467.3300000001</v>
      </c>
      <c r="G29" s="15">
        <v>7127467.3300000001</v>
      </c>
      <c r="H29" s="15">
        <f t="shared" si="1"/>
        <v>4155170.5999999996</v>
      </c>
    </row>
    <row r="30" spans="1:8">
      <c r="A30" s="4" t="s">
        <v>151</v>
      </c>
      <c r="B30" s="22"/>
      <c r="C30" s="15">
        <v>9495776.5700000003</v>
      </c>
      <c r="D30" s="15">
        <v>92705382.230000004</v>
      </c>
      <c r="E30" s="15">
        <f t="shared" si="0"/>
        <v>102201158.80000001</v>
      </c>
      <c r="F30" s="15">
        <v>47877879.229999997</v>
      </c>
      <c r="G30" s="15">
        <v>47877879.229999997</v>
      </c>
      <c r="H30" s="15">
        <f t="shared" si="1"/>
        <v>54323279.570000015</v>
      </c>
    </row>
    <row r="31" spans="1:8">
      <c r="A31" s="4" t="s">
        <v>152</v>
      </c>
      <c r="B31" s="22"/>
      <c r="C31" s="15">
        <v>4037858.85</v>
      </c>
      <c r="D31" s="15">
        <v>150949.51</v>
      </c>
      <c r="E31" s="15">
        <f t="shared" si="0"/>
        <v>4188808.3600000003</v>
      </c>
      <c r="F31" s="15">
        <v>2368110.0499999998</v>
      </c>
      <c r="G31" s="15">
        <v>2368110.0499999998</v>
      </c>
      <c r="H31" s="15">
        <f t="shared" si="1"/>
        <v>1820698.3100000005</v>
      </c>
    </row>
    <row r="32" spans="1:8">
      <c r="A32" s="4" t="s">
        <v>153</v>
      </c>
      <c r="B32" s="22"/>
      <c r="C32" s="15">
        <v>12398898.02</v>
      </c>
      <c r="D32" s="15">
        <v>-746476.32</v>
      </c>
      <c r="E32" s="15">
        <f t="shared" si="0"/>
        <v>11652421.699999999</v>
      </c>
      <c r="F32" s="15">
        <v>7975926.5199999996</v>
      </c>
      <c r="G32" s="15">
        <v>7975926.5199999996</v>
      </c>
      <c r="H32" s="15">
        <f t="shared" si="1"/>
        <v>3676495.1799999997</v>
      </c>
    </row>
    <row r="33" spans="1:8">
      <c r="A33" s="4" t="s">
        <v>154</v>
      </c>
      <c r="B33" s="22"/>
      <c r="C33" s="15">
        <v>3923546.95</v>
      </c>
      <c r="D33" s="15">
        <v>-151376.82</v>
      </c>
      <c r="E33" s="15">
        <f t="shared" si="0"/>
        <v>3772170.1300000004</v>
      </c>
      <c r="F33" s="15">
        <v>2546513.41</v>
      </c>
      <c r="G33" s="15">
        <v>2546513.41</v>
      </c>
      <c r="H33" s="15">
        <f t="shared" si="1"/>
        <v>1225656.7200000002</v>
      </c>
    </row>
    <row r="34" spans="1:8">
      <c r="A34" s="4" t="s">
        <v>155</v>
      </c>
      <c r="B34" s="22"/>
      <c r="C34" s="15">
        <v>3045880.69</v>
      </c>
      <c r="D34" s="15">
        <v>-78823.37</v>
      </c>
      <c r="E34" s="15">
        <f t="shared" si="0"/>
        <v>2967057.32</v>
      </c>
      <c r="F34" s="15">
        <v>1948590.86</v>
      </c>
      <c r="G34" s="15">
        <v>1948590.86</v>
      </c>
      <c r="H34" s="15">
        <f t="shared" si="1"/>
        <v>1018466.4599999997</v>
      </c>
    </row>
    <row r="35" spans="1:8">
      <c r="A35" s="4" t="s">
        <v>156</v>
      </c>
      <c r="B35" s="22"/>
      <c r="C35" s="15">
        <v>2047613.28</v>
      </c>
      <c r="D35" s="15">
        <v>-134598.56</v>
      </c>
      <c r="E35" s="15">
        <f t="shared" si="0"/>
        <v>1913014.72</v>
      </c>
      <c r="F35" s="15">
        <v>1102254.4099999999</v>
      </c>
      <c r="G35" s="15">
        <v>1102254.4099999999</v>
      </c>
      <c r="H35" s="15">
        <f t="shared" si="1"/>
        <v>810760.31</v>
      </c>
    </row>
    <row r="36" spans="1:8">
      <c r="A36" s="4" t="s">
        <v>157</v>
      </c>
      <c r="B36" s="22"/>
      <c r="C36" s="15">
        <v>1355354.7</v>
      </c>
      <c r="D36" s="15">
        <v>-1159.76</v>
      </c>
      <c r="E36" s="15">
        <f t="shared" si="0"/>
        <v>1354194.94</v>
      </c>
      <c r="F36" s="15">
        <v>913547.85</v>
      </c>
      <c r="G36" s="15">
        <v>913547.85</v>
      </c>
      <c r="H36" s="15">
        <f t="shared" si="1"/>
        <v>440647.08999999997</v>
      </c>
    </row>
    <row r="37" spans="1:8">
      <c r="A37" s="4" t="s">
        <v>158</v>
      </c>
      <c r="B37" s="22"/>
      <c r="C37" s="15">
        <v>9406635.1899999995</v>
      </c>
      <c r="D37" s="15">
        <v>2846226.48</v>
      </c>
      <c r="E37" s="15">
        <f t="shared" si="0"/>
        <v>12252861.67</v>
      </c>
      <c r="F37" s="15">
        <v>8349695.1500000004</v>
      </c>
      <c r="G37" s="15">
        <v>8349695.1500000004</v>
      </c>
      <c r="H37" s="15">
        <f t="shared" si="1"/>
        <v>3903166.5199999996</v>
      </c>
    </row>
    <row r="38" spans="1:8">
      <c r="A38" s="4" t="s">
        <v>159</v>
      </c>
      <c r="B38" s="22"/>
      <c r="C38" s="15">
        <v>7558561.2000000002</v>
      </c>
      <c r="D38" s="15">
        <v>1227108.6000000001</v>
      </c>
      <c r="E38" s="15">
        <f t="shared" si="0"/>
        <v>8785669.8000000007</v>
      </c>
      <c r="F38" s="15">
        <v>6278889.2599999998</v>
      </c>
      <c r="G38" s="15">
        <v>6278889.2599999998</v>
      </c>
      <c r="H38" s="15">
        <f t="shared" si="1"/>
        <v>2506780.540000001</v>
      </c>
    </row>
    <row r="39" spans="1:8">
      <c r="A39" s="4" t="s">
        <v>160</v>
      </c>
      <c r="B39" s="22"/>
      <c r="C39" s="15">
        <v>1658060.44</v>
      </c>
      <c r="D39" s="15">
        <v>52520.53</v>
      </c>
      <c r="E39" s="15">
        <f t="shared" si="0"/>
        <v>1710580.97</v>
      </c>
      <c r="F39" s="15">
        <v>999137.1</v>
      </c>
      <c r="G39" s="15">
        <v>999137.1</v>
      </c>
      <c r="H39" s="15">
        <f t="shared" si="1"/>
        <v>711443.87</v>
      </c>
    </row>
    <row r="40" spans="1:8">
      <c r="A40" s="4" t="s">
        <v>161</v>
      </c>
      <c r="B40" s="22"/>
      <c r="C40" s="15">
        <v>4895098.54</v>
      </c>
      <c r="D40" s="15">
        <v>-406907.19</v>
      </c>
      <c r="E40" s="15">
        <f t="shared" si="0"/>
        <v>4488191.3499999996</v>
      </c>
      <c r="F40" s="15">
        <v>2802899.28</v>
      </c>
      <c r="G40" s="15">
        <v>2802773.44</v>
      </c>
      <c r="H40" s="15">
        <f t="shared" si="1"/>
        <v>1685292.0699999998</v>
      </c>
    </row>
    <row r="41" spans="1:8">
      <c r="A41" s="4" t="s">
        <v>162</v>
      </c>
      <c r="B41" s="22"/>
      <c r="C41" s="15">
        <v>4244451.17</v>
      </c>
      <c r="D41" s="15">
        <v>-190633.11</v>
      </c>
      <c r="E41" s="15">
        <f t="shared" si="0"/>
        <v>4053818.06</v>
      </c>
      <c r="F41" s="15">
        <v>2421419.84</v>
      </c>
      <c r="G41" s="15">
        <v>2421419.84</v>
      </c>
      <c r="H41" s="15">
        <f t="shared" si="1"/>
        <v>1632398.2200000002</v>
      </c>
    </row>
    <row r="42" spans="1:8">
      <c r="A42" s="4" t="s">
        <v>163</v>
      </c>
      <c r="B42" s="22"/>
      <c r="C42" s="15">
        <v>542654.81000000006</v>
      </c>
      <c r="D42" s="15">
        <v>-109778</v>
      </c>
      <c r="E42" s="15">
        <f t="shared" si="0"/>
        <v>432876.81000000006</v>
      </c>
      <c r="F42" s="15">
        <v>300997.26</v>
      </c>
      <c r="G42" s="15">
        <v>300997.26</v>
      </c>
      <c r="H42" s="15">
        <f t="shared" si="1"/>
        <v>131879.55000000005</v>
      </c>
    </row>
    <row r="43" spans="1:8">
      <c r="A43" s="4" t="s">
        <v>164</v>
      </c>
      <c r="B43" s="22"/>
      <c r="C43" s="15">
        <v>2162167.42</v>
      </c>
      <c r="D43" s="15">
        <v>-22354.080000000002</v>
      </c>
      <c r="E43" s="15">
        <f t="shared" si="0"/>
        <v>2139813.34</v>
      </c>
      <c r="F43" s="15">
        <v>1101825.02</v>
      </c>
      <c r="G43" s="15">
        <v>1101825.02</v>
      </c>
      <c r="H43" s="15">
        <f t="shared" si="1"/>
        <v>1037988.3199999998</v>
      </c>
    </row>
    <row r="44" spans="1:8">
      <c r="A44" s="4" t="s">
        <v>165</v>
      </c>
      <c r="B44" s="22"/>
      <c r="C44" s="15">
        <v>1666043.29</v>
      </c>
      <c r="D44" s="15">
        <v>-101136.67</v>
      </c>
      <c r="E44" s="15">
        <f t="shared" si="0"/>
        <v>1564906.62</v>
      </c>
      <c r="F44" s="15">
        <v>920795.37</v>
      </c>
      <c r="G44" s="15">
        <v>920795.37</v>
      </c>
      <c r="H44" s="15">
        <f t="shared" si="1"/>
        <v>644111.25000000012</v>
      </c>
    </row>
    <row r="45" spans="1:8">
      <c r="A45" s="4" t="s">
        <v>166</v>
      </c>
      <c r="B45" s="22"/>
      <c r="C45" s="15">
        <v>3889660.59</v>
      </c>
      <c r="D45" s="15">
        <v>653407.69999999995</v>
      </c>
      <c r="E45" s="15">
        <f t="shared" si="0"/>
        <v>4543068.29</v>
      </c>
      <c r="F45" s="15">
        <v>2476306.52</v>
      </c>
      <c r="G45" s="15">
        <v>2476306.52</v>
      </c>
      <c r="H45" s="15">
        <f t="shared" si="1"/>
        <v>2066761.77</v>
      </c>
    </row>
    <row r="46" spans="1:8">
      <c r="A46" s="4"/>
      <c r="B46" s="22"/>
      <c r="C46" s="15"/>
      <c r="D46" s="15"/>
      <c r="E46" s="15"/>
      <c r="F46" s="15"/>
      <c r="G46" s="15"/>
      <c r="H46" s="15"/>
    </row>
    <row r="47" spans="1:8">
      <c r="A47" s="4"/>
      <c r="B47" s="25"/>
      <c r="C47" s="16"/>
      <c r="D47" s="16"/>
      <c r="E47" s="16"/>
      <c r="F47" s="16"/>
      <c r="G47" s="16"/>
      <c r="H47" s="16"/>
    </row>
    <row r="48" spans="1:8">
      <c r="A48" s="26"/>
      <c r="B48" s="47" t="s">
        <v>53</v>
      </c>
      <c r="C48" s="23">
        <f t="shared" ref="C48:H48" si="2">SUM(C7:C47)</f>
        <v>241363148.97999993</v>
      </c>
      <c r="D48" s="23">
        <f t="shared" si="2"/>
        <v>94194511.680000022</v>
      </c>
      <c r="E48" s="23">
        <f t="shared" si="2"/>
        <v>335557660.66000015</v>
      </c>
      <c r="F48" s="23">
        <f t="shared" si="2"/>
        <v>179371379.66000003</v>
      </c>
      <c r="G48" s="23">
        <f t="shared" si="2"/>
        <v>178419381.67000002</v>
      </c>
      <c r="H48" s="23">
        <f t="shared" si="2"/>
        <v>156186281.00000006</v>
      </c>
    </row>
    <row r="51" spans="1:8" ht="45" hidden="1" customHeight="1">
      <c r="A51" s="62" t="s">
        <v>168</v>
      </c>
      <c r="B51" s="63"/>
      <c r="C51" s="63"/>
      <c r="D51" s="63"/>
      <c r="E51" s="63"/>
      <c r="F51" s="63"/>
      <c r="G51" s="63"/>
      <c r="H51" s="64"/>
    </row>
    <row r="52" spans="1:8" hidden="1"/>
    <row r="53" spans="1:8" hidden="1">
      <c r="A53" s="67" t="s">
        <v>54</v>
      </c>
      <c r="B53" s="68"/>
      <c r="C53" s="62" t="s">
        <v>60</v>
      </c>
      <c r="D53" s="63"/>
      <c r="E53" s="63"/>
      <c r="F53" s="63"/>
      <c r="G53" s="64"/>
      <c r="H53" s="65" t="s">
        <v>59</v>
      </c>
    </row>
    <row r="54" spans="1:8" ht="22.5" hidden="1">
      <c r="A54" s="69"/>
      <c r="B54" s="7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66"/>
    </row>
    <row r="55" spans="1:8" hidden="1">
      <c r="A55" s="71"/>
      <c r="B55" s="7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hidden="1">
      <c r="A56" s="28"/>
      <c r="B56" s="29"/>
      <c r="C56" s="33"/>
      <c r="D56" s="33"/>
      <c r="E56" s="33"/>
      <c r="F56" s="33"/>
      <c r="G56" s="33"/>
      <c r="H56" s="33"/>
    </row>
    <row r="57" spans="1:8" hidden="1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hidden="1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hidden="1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hidden="1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hidden="1">
      <c r="A61" s="4"/>
      <c r="B61" s="2"/>
      <c r="C61" s="35"/>
      <c r="D61" s="35"/>
      <c r="E61" s="35"/>
      <c r="F61" s="35"/>
      <c r="G61" s="35"/>
      <c r="H61" s="35"/>
    </row>
    <row r="62" spans="1:8" hidden="1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3" spans="1:8" ht="11.25" hidden="1" customHeight="1"/>
    <row r="64" spans="1:8" hidden="1"/>
    <row r="65" spans="1:8" ht="45" hidden="1" customHeight="1">
      <c r="A65" s="62" t="s">
        <v>167</v>
      </c>
      <c r="B65" s="63"/>
      <c r="C65" s="63"/>
      <c r="D65" s="63"/>
      <c r="E65" s="63"/>
      <c r="F65" s="63"/>
      <c r="G65" s="63"/>
      <c r="H65" s="64"/>
    </row>
    <row r="66" spans="1:8" hidden="1">
      <c r="A66" s="67" t="s">
        <v>54</v>
      </c>
      <c r="B66" s="68"/>
      <c r="C66" s="62" t="s">
        <v>60</v>
      </c>
      <c r="D66" s="63"/>
      <c r="E66" s="63"/>
      <c r="F66" s="63"/>
      <c r="G66" s="64"/>
      <c r="H66" s="65" t="s">
        <v>59</v>
      </c>
    </row>
    <row r="67" spans="1:8" ht="22.5" hidden="1">
      <c r="A67" s="69"/>
      <c r="B67" s="7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66"/>
    </row>
    <row r="68" spans="1:8" hidden="1">
      <c r="A68" s="71"/>
      <c r="B68" s="7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hidden="1">
      <c r="A69" s="28"/>
      <c r="B69" s="29"/>
      <c r="C69" s="33"/>
      <c r="D69" s="33"/>
      <c r="E69" s="33"/>
      <c r="F69" s="33"/>
      <c r="G69" s="33"/>
      <c r="H69" s="33"/>
    </row>
    <row r="70" spans="1:8" ht="22.5" hidden="1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hidden="1">
      <c r="A71" s="4"/>
      <c r="B71" s="31"/>
      <c r="C71" s="34"/>
      <c r="D71" s="34"/>
      <c r="E71" s="34"/>
      <c r="F71" s="34"/>
      <c r="G71" s="34"/>
      <c r="H71" s="34"/>
    </row>
    <row r="72" spans="1:8" hidden="1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hidden="1">
      <c r="A73" s="4"/>
      <c r="B73" s="31"/>
      <c r="C73" s="34"/>
      <c r="D73" s="34"/>
      <c r="E73" s="34"/>
      <c r="F73" s="34"/>
      <c r="G73" s="34"/>
      <c r="H73" s="34"/>
    </row>
    <row r="74" spans="1:8" ht="22.5" hidden="1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hidden="1">
      <c r="A75" s="4"/>
      <c r="B75" s="31"/>
      <c r="C75" s="34"/>
      <c r="D75" s="34"/>
      <c r="E75" s="34"/>
      <c r="F75" s="34"/>
      <c r="G75" s="34"/>
      <c r="H75" s="34"/>
    </row>
    <row r="76" spans="1:8" ht="22.5" hidden="1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idden="1">
      <c r="A77" s="4"/>
      <c r="B77" s="31"/>
      <c r="C77" s="34"/>
      <c r="D77" s="34"/>
      <c r="E77" s="34"/>
      <c r="F77" s="34"/>
      <c r="G77" s="34"/>
      <c r="H77" s="34"/>
    </row>
    <row r="78" spans="1:8" ht="22.5" hidden="1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idden="1">
      <c r="A79" s="4"/>
      <c r="B79" s="31"/>
      <c r="C79" s="34"/>
      <c r="D79" s="34"/>
      <c r="E79" s="34"/>
      <c r="F79" s="34"/>
      <c r="G79" s="34"/>
      <c r="H79" s="34"/>
    </row>
    <row r="80" spans="1:8" ht="22.5" hidden="1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idden="1">
      <c r="A81" s="4"/>
      <c r="B81" s="31"/>
      <c r="C81" s="34"/>
      <c r="D81" s="34"/>
      <c r="E81" s="34"/>
      <c r="F81" s="34"/>
      <c r="G81" s="34"/>
      <c r="H81" s="34"/>
    </row>
    <row r="82" spans="1:8" hidden="1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idden="1">
      <c r="A83" s="30"/>
      <c r="B83" s="32"/>
      <c r="C83" s="35"/>
      <c r="D83" s="35"/>
      <c r="E83" s="35"/>
      <c r="F83" s="35"/>
      <c r="G83" s="35"/>
      <c r="H83" s="35"/>
    </row>
    <row r="84" spans="1:8" hidden="1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  <row r="86" spans="1:8" hidden="1"/>
    <row r="87" spans="1:8" ht="14.25">
      <c r="B87" s="56" t="s">
        <v>175</v>
      </c>
    </row>
    <row r="89" spans="1:8" ht="39" customHeight="1">
      <c r="E89" s="32"/>
      <c r="F89" s="32"/>
    </row>
    <row r="90" spans="1:8" ht="12">
      <c r="B90" s="51" t="s">
        <v>178</v>
      </c>
      <c r="E90" s="73" t="s">
        <v>169</v>
      </c>
      <c r="F90" s="73"/>
    </row>
    <row r="91" spans="1:8" ht="85.5" customHeight="1">
      <c r="B91" s="52" t="s">
        <v>176</v>
      </c>
      <c r="E91" s="60" t="s">
        <v>170</v>
      </c>
      <c r="F91" s="60"/>
    </row>
    <row r="92" spans="1:8" ht="12">
      <c r="B92" s="51" t="s">
        <v>171</v>
      </c>
      <c r="E92" s="53" t="s">
        <v>172</v>
      </c>
      <c r="F92" s="53"/>
    </row>
    <row r="93" spans="1:8" ht="12">
      <c r="B93" s="54" t="s">
        <v>173</v>
      </c>
      <c r="E93" s="61" t="s">
        <v>174</v>
      </c>
      <c r="F93" s="61"/>
    </row>
  </sheetData>
  <sheetProtection formatCells="0" formatColumns="0" formatRows="0" insertRows="0" deleteRows="0" autoFilter="0"/>
  <mergeCells count="15">
    <mergeCell ref="C53:G53"/>
    <mergeCell ref="H53:H54"/>
    <mergeCell ref="A1:H1"/>
    <mergeCell ref="A3:B5"/>
    <mergeCell ref="A51:H51"/>
    <mergeCell ref="A53:B55"/>
    <mergeCell ref="C3:G3"/>
    <mergeCell ref="H3:H4"/>
    <mergeCell ref="E90:F90"/>
    <mergeCell ref="E91:F91"/>
    <mergeCell ref="E93:F93"/>
    <mergeCell ref="A65:H65"/>
    <mergeCell ref="A66:B68"/>
    <mergeCell ref="C66:G66"/>
    <mergeCell ref="H66:H67"/>
  </mergeCells>
  <printOptions horizontalCentered="1"/>
  <pageMargins left="0.27559055118110237" right="0.39370078740157483" top="0.39370078740157483" bottom="0.31496062992125984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>
      <selection activeCell="A2" sqref="A2:B4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62" t="s">
        <v>182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127533420.77000001</v>
      </c>
      <c r="D6" s="15">
        <f t="shared" si="0"/>
        <v>15073438.140000001</v>
      </c>
      <c r="E6" s="15">
        <f t="shared" si="0"/>
        <v>142606858.91</v>
      </c>
      <c r="F6" s="15">
        <f t="shared" si="0"/>
        <v>84715095.370000005</v>
      </c>
      <c r="G6" s="15">
        <f t="shared" si="0"/>
        <v>84078871.219999999</v>
      </c>
      <c r="H6" s="15">
        <f t="shared" si="0"/>
        <v>57891763.539999992</v>
      </c>
    </row>
    <row r="7" spans="1:8">
      <c r="A7" s="38"/>
      <c r="B7" s="42" t="s">
        <v>42</v>
      </c>
      <c r="C7" s="15">
        <v>18408457.379999999</v>
      </c>
      <c r="D7" s="15">
        <v>6431054.2199999997</v>
      </c>
      <c r="E7" s="15">
        <f>C7+D7</f>
        <v>24839511.599999998</v>
      </c>
      <c r="F7" s="15">
        <v>15596913.35</v>
      </c>
      <c r="G7" s="15">
        <v>15211623.91</v>
      </c>
      <c r="H7" s="15">
        <f>E7-F7</f>
        <v>9242598.2499999981</v>
      </c>
    </row>
    <row r="8" spans="1:8">
      <c r="A8" s="38"/>
      <c r="B8" s="42" t="s">
        <v>17</v>
      </c>
      <c r="C8" s="15">
        <v>985988.71</v>
      </c>
      <c r="D8" s="15">
        <v>126106.41</v>
      </c>
      <c r="E8" s="15">
        <f t="shared" ref="E8:E14" si="1">C8+D8</f>
        <v>1112095.1199999999</v>
      </c>
      <c r="F8" s="15">
        <v>490436.25</v>
      </c>
      <c r="G8" s="15">
        <v>490436.25</v>
      </c>
      <c r="H8" s="15">
        <f t="shared" ref="H8:H14" si="2">E8-F8</f>
        <v>621658.86999999988</v>
      </c>
    </row>
    <row r="9" spans="1:8">
      <c r="A9" s="38"/>
      <c r="B9" s="42" t="s">
        <v>43</v>
      </c>
      <c r="C9" s="15">
        <v>14841654.41</v>
      </c>
      <c r="D9" s="15">
        <v>-81306.12</v>
      </c>
      <c r="E9" s="15">
        <f t="shared" si="1"/>
        <v>14760348.290000001</v>
      </c>
      <c r="F9" s="15">
        <v>8914453.9700000007</v>
      </c>
      <c r="G9" s="15">
        <v>8846167.7699999996</v>
      </c>
      <c r="H9" s="15">
        <f t="shared" si="2"/>
        <v>5845894.3200000003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14147068.92</v>
      </c>
      <c r="D11" s="15">
        <v>1516748.59</v>
      </c>
      <c r="E11" s="15">
        <f t="shared" si="1"/>
        <v>15663817.51</v>
      </c>
      <c r="F11" s="15">
        <v>9023530.75</v>
      </c>
      <c r="G11" s="15">
        <v>8846232.2400000002</v>
      </c>
      <c r="H11" s="15">
        <f t="shared" si="2"/>
        <v>6640286.7599999998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65046790.450000003</v>
      </c>
      <c r="D13" s="15">
        <v>5387037.2400000002</v>
      </c>
      <c r="E13" s="15">
        <f t="shared" si="1"/>
        <v>70433827.689999998</v>
      </c>
      <c r="F13" s="15">
        <v>39912935.640000001</v>
      </c>
      <c r="G13" s="15">
        <v>39907585.640000001</v>
      </c>
      <c r="H13" s="15">
        <f t="shared" si="2"/>
        <v>30520892.049999997</v>
      </c>
    </row>
    <row r="14" spans="1:8">
      <c r="A14" s="38"/>
      <c r="B14" s="42" t="s">
        <v>19</v>
      </c>
      <c r="C14" s="15">
        <v>14103460.9</v>
      </c>
      <c r="D14" s="15">
        <v>1693797.8</v>
      </c>
      <c r="E14" s="15">
        <f t="shared" si="1"/>
        <v>15797258.700000001</v>
      </c>
      <c r="F14" s="15">
        <v>10776825.41</v>
      </c>
      <c r="G14" s="15">
        <v>10776825.41</v>
      </c>
      <c r="H14" s="15">
        <f t="shared" si="2"/>
        <v>5020433.290000001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109940067.62</v>
      </c>
      <c r="D16" s="15">
        <f t="shared" si="3"/>
        <v>78467665.840000004</v>
      </c>
      <c r="E16" s="15">
        <f t="shared" si="3"/>
        <v>188407733.46000001</v>
      </c>
      <c r="F16" s="15">
        <f t="shared" si="3"/>
        <v>92179977.769999996</v>
      </c>
      <c r="G16" s="15">
        <f t="shared" si="3"/>
        <v>91864203.929999992</v>
      </c>
      <c r="H16" s="15">
        <f t="shared" si="3"/>
        <v>96227755.690000013</v>
      </c>
    </row>
    <row r="17" spans="1:8">
      <c r="A17" s="38"/>
      <c r="B17" s="42" t="s">
        <v>45</v>
      </c>
      <c r="C17" s="15">
        <v>1658060.44</v>
      </c>
      <c r="D17" s="15">
        <v>52520.53</v>
      </c>
      <c r="E17" s="15">
        <f>C17+D17</f>
        <v>1710580.97</v>
      </c>
      <c r="F17" s="15">
        <v>999137.1</v>
      </c>
      <c r="G17" s="15">
        <v>999137.1</v>
      </c>
      <c r="H17" s="15">
        <f t="shared" ref="H17:H23" si="4">E17-F17</f>
        <v>711443.87</v>
      </c>
    </row>
    <row r="18" spans="1:8">
      <c r="A18" s="38"/>
      <c r="B18" s="42" t="s">
        <v>28</v>
      </c>
      <c r="C18" s="15">
        <v>94641116.959999993</v>
      </c>
      <c r="D18" s="15">
        <v>79362292.469999999</v>
      </c>
      <c r="E18" s="15">
        <f t="shared" ref="E18:E23" si="5">C18+D18</f>
        <v>174003409.43000001</v>
      </c>
      <c r="F18" s="15">
        <v>83214767.890000001</v>
      </c>
      <c r="G18" s="15">
        <v>82899119.890000001</v>
      </c>
      <c r="H18" s="15">
        <f t="shared" si="4"/>
        <v>90788641.540000007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7940979.2300000004</v>
      </c>
      <c r="D20" s="15">
        <v>-485730.56</v>
      </c>
      <c r="E20" s="15">
        <f t="shared" si="5"/>
        <v>7455248.6700000009</v>
      </c>
      <c r="F20" s="15">
        <v>4751490.1399999997</v>
      </c>
      <c r="G20" s="15">
        <v>4751364.3</v>
      </c>
      <c r="H20" s="15">
        <f t="shared" si="4"/>
        <v>2703758.5300000012</v>
      </c>
    </row>
    <row r="21" spans="1:8">
      <c r="A21" s="38"/>
      <c r="B21" s="42" t="s">
        <v>47</v>
      </c>
      <c r="C21" s="15">
        <v>4787105.9800000004</v>
      </c>
      <c r="D21" s="15">
        <v>-300411.11</v>
      </c>
      <c r="E21" s="15">
        <f t="shared" si="5"/>
        <v>4486694.87</v>
      </c>
      <c r="F21" s="15">
        <v>2722417.1</v>
      </c>
      <c r="G21" s="15">
        <v>2722417.1</v>
      </c>
      <c r="H21" s="15">
        <f t="shared" si="4"/>
        <v>1764277.77</v>
      </c>
    </row>
    <row r="22" spans="1:8">
      <c r="A22" s="38"/>
      <c r="B22" s="42" t="s">
        <v>48</v>
      </c>
      <c r="C22" s="15">
        <v>912805.01</v>
      </c>
      <c r="D22" s="15">
        <v>-161005.49</v>
      </c>
      <c r="E22" s="15">
        <f t="shared" si="5"/>
        <v>751799.52</v>
      </c>
      <c r="F22" s="15">
        <v>492165.54</v>
      </c>
      <c r="G22" s="15">
        <v>492165.54</v>
      </c>
      <c r="H22" s="15">
        <f t="shared" si="4"/>
        <v>259633.98000000004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3889660.59</v>
      </c>
      <c r="D25" s="15">
        <f t="shared" si="6"/>
        <v>653407.69999999995</v>
      </c>
      <c r="E25" s="15">
        <f t="shared" si="6"/>
        <v>4543068.29</v>
      </c>
      <c r="F25" s="15">
        <f t="shared" si="6"/>
        <v>2476306.52</v>
      </c>
      <c r="G25" s="15">
        <f t="shared" si="6"/>
        <v>2476306.52</v>
      </c>
      <c r="H25" s="15">
        <f t="shared" si="6"/>
        <v>2066761.77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3889660.59</v>
      </c>
      <c r="D33" s="15">
        <v>653407.69999999995</v>
      </c>
      <c r="E33" s="15">
        <f t="shared" si="8"/>
        <v>4543068.29</v>
      </c>
      <c r="F33" s="15">
        <v>2476306.52</v>
      </c>
      <c r="G33" s="15">
        <v>2476306.52</v>
      </c>
      <c r="H33" s="15">
        <f t="shared" si="7"/>
        <v>2066761.77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241363148.98000002</v>
      </c>
      <c r="D42" s="23">
        <f t="shared" si="12"/>
        <v>94194511.680000007</v>
      </c>
      <c r="E42" s="23">
        <f t="shared" si="12"/>
        <v>335557660.65999997</v>
      </c>
      <c r="F42" s="23">
        <f t="shared" si="12"/>
        <v>179371379.66</v>
      </c>
      <c r="G42" s="23">
        <f t="shared" si="12"/>
        <v>178419381.66999999</v>
      </c>
      <c r="H42" s="23">
        <f t="shared" si="12"/>
        <v>156186281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 ht="15">
      <c r="A44" s="37"/>
      <c r="B44" s="55" t="s">
        <v>175</v>
      </c>
      <c r="C44" s="37"/>
      <c r="D44" s="37"/>
      <c r="E44" s="37"/>
      <c r="F44" s="37"/>
      <c r="G44" s="37"/>
      <c r="H44" s="37"/>
    </row>
    <row r="45" spans="1:8">
      <c r="A45" s="37"/>
      <c r="B45" s="1"/>
      <c r="C45" s="1"/>
      <c r="D45" s="1"/>
      <c r="E45" s="1"/>
      <c r="F45" s="1"/>
      <c r="G45" s="37"/>
      <c r="H45" s="37"/>
    </row>
    <row r="46" spans="1:8">
      <c r="B46" s="1"/>
      <c r="C46" s="1"/>
      <c r="D46" s="1"/>
      <c r="E46" s="1"/>
      <c r="F46" s="1"/>
    </row>
    <row r="47" spans="1:8">
      <c r="B47" s="1"/>
      <c r="C47" s="1"/>
      <c r="D47" s="1"/>
      <c r="E47" s="1"/>
      <c r="F47" s="1"/>
    </row>
    <row r="48" spans="1:8">
      <c r="B48" s="58"/>
      <c r="C48" s="1"/>
      <c r="D48" s="1"/>
      <c r="E48" s="59"/>
      <c r="F48" s="32"/>
    </row>
    <row r="49" spans="2:6" ht="12">
      <c r="B49" s="51" t="s">
        <v>177</v>
      </c>
      <c r="C49" s="1"/>
      <c r="D49" s="1"/>
      <c r="E49" s="73" t="s">
        <v>169</v>
      </c>
      <c r="F49" s="73"/>
    </row>
    <row r="50" spans="2:6" ht="72" customHeight="1">
      <c r="B50" s="52" t="s">
        <v>176</v>
      </c>
      <c r="C50" s="1"/>
      <c r="D50" s="1"/>
      <c r="E50" s="60" t="s">
        <v>170</v>
      </c>
      <c r="F50" s="60"/>
    </row>
    <row r="51" spans="2:6" ht="12">
      <c r="B51" s="51" t="s">
        <v>171</v>
      </c>
      <c r="C51" s="1"/>
      <c r="D51" s="1"/>
      <c r="E51" s="53" t="s">
        <v>172</v>
      </c>
      <c r="F51" s="53"/>
    </row>
    <row r="52" spans="2:6" ht="12">
      <c r="B52" s="54" t="s">
        <v>173</v>
      </c>
      <c r="C52" s="1"/>
      <c r="D52" s="1"/>
      <c r="E52" s="61" t="s">
        <v>174</v>
      </c>
      <c r="F52" s="61"/>
    </row>
  </sheetData>
  <sheetProtection formatCells="0" formatColumns="0" formatRows="0" autoFilter="0"/>
  <mergeCells count="7">
    <mergeCell ref="E50:F50"/>
    <mergeCell ref="E52:F52"/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39370078740157483" bottom="0.3937007874015748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CA!Títulos_a_imprimir</vt:lpstr>
      <vt:lpstr>COG!Títulos_a_imprimir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2021-07-23T19:02:44Z</cp:lastPrinted>
  <dcterms:created xsi:type="dcterms:W3CDTF">2014-02-10T03:37:14Z</dcterms:created>
  <dcterms:modified xsi:type="dcterms:W3CDTF">2021-10-05T18:00:09Z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