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2">CA!$1:$5</definedName>
    <definedName name="_xlnm.Print_Titles" localSheetId="0">COG!$1:$4</definedName>
  </definedNames>
  <calcPr calcId="125725"/>
</workbook>
</file>

<file path=xl/calcChain.xml><?xml version="1.0" encoding="utf-8"?>
<calcChain xmlns="http://schemas.openxmlformats.org/spreadsheetml/2006/main">
  <c r="E76" i="6"/>
  <c r="H76" s="1"/>
  <c r="E75"/>
  <c r="H75" s="1"/>
  <c r="E74"/>
  <c r="H74" s="1"/>
  <c r="E73"/>
  <c r="H73" s="1"/>
  <c r="E72"/>
  <c r="H72" s="1"/>
  <c r="E71"/>
  <c r="H71" s="1"/>
  <c r="E70"/>
  <c r="H70" s="1"/>
  <c r="G69"/>
  <c r="F69"/>
  <c r="D69"/>
  <c r="C69"/>
  <c r="E69" s="1"/>
  <c r="H69" s="1"/>
  <c r="E68"/>
  <c r="H68" s="1"/>
  <c r="E67"/>
  <c r="H67" s="1"/>
  <c r="E66"/>
  <c r="H66" s="1"/>
  <c r="G65"/>
  <c r="F65"/>
  <c r="D65"/>
  <c r="C65"/>
  <c r="E65" s="1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G57"/>
  <c r="F57"/>
  <c r="D57"/>
  <c r="C57"/>
  <c r="E57" s="1"/>
  <c r="H57" s="1"/>
  <c r="E56"/>
  <c r="H56" s="1"/>
  <c r="E55"/>
  <c r="H55" s="1"/>
  <c r="E54"/>
  <c r="H54" s="1"/>
  <c r="G53"/>
  <c r="F53"/>
  <c r="D53"/>
  <c r="C53"/>
  <c r="E53" s="1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H44"/>
  <c r="E44"/>
  <c r="G43"/>
  <c r="F43"/>
  <c r="D43"/>
  <c r="C43"/>
  <c r="E43" s="1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G33"/>
  <c r="F33"/>
  <c r="D33"/>
  <c r="C33"/>
  <c r="E33" s="1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G23"/>
  <c r="F23"/>
  <c r="D23"/>
  <c r="C23"/>
  <c r="E23" s="1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G13"/>
  <c r="F13"/>
  <c r="D13"/>
  <c r="C13"/>
  <c r="E13" s="1"/>
  <c r="H13" s="1"/>
  <c r="E12"/>
  <c r="H12" s="1"/>
  <c r="E11"/>
  <c r="H11" s="1"/>
  <c r="E10"/>
  <c r="H10" s="1"/>
  <c r="E9"/>
  <c r="H9" s="1"/>
  <c r="E8"/>
  <c r="H8" s="1"/>
  <c r="E7"/>
  <c r="H7" s="1"/>
  <c r="E6"/>
  <c r="H6" s="1"/>
  <c r="G5"/>
  <c r="G77" s="1"/>
  <c r="F5"/>
  <c r="F77" s="1"/>
  <c r="D5"/>
  <c r="D77" s="1"/>
  <c r="C5"/>
  <c r="C77" s="1"/>
  <c r="G16" i="8"/>
  <c r="F16"/>
  <c r="D16"/>
  <c r="C16"/>
  <c r="E14"/>
  <c r="H14" s="1"/>
  <c r="E12"/>
  <c r="H12" s="1"/>
  <c r="E10"/>
  <c r="H10" s="1"/>
  <c r="E8"/>
  <c r="H8" s="1"/>
  <c r="E6"/>
  <c r="E16" s="1"/>
  <c r="E45" i="4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E40" i="5"/>
  <c r="H40" s="1"/>
  <c r="E39"/>
  <c r="H39" s="1"/>
  <c r="E38"/>
  <c r="H38" s="1"/>
  <c r="E37"/>
  <c r="H37" s="1"/>
  <c r="H36" s="1"/>
  <c r="G36"/>
  <c r="G42" s="1"/>
  <c r="F36"/>
  <c r="F42" s="1"/>
  <c r="E36"/>
  <c r="E42" s="1"/>
  <c r="D36"/>
  <c r="D42" s="1"/>
  <c r="C36"/>
  <c r="C42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H25" s="1"/>
  <c r="G25"/>
  <c r="F25"/>
  <c r="E25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H16" s="1"/>
  <c r="G16"/>
  <c r="F16"/>
  <c r="E16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G6"/>
  <c r="F6"/>
  <c r="E6"/>
  <c r="D6"/>
  <c r="C6"/>
  <c r="D48" i="4"/>
  <c r="G48"/>
  <c r="F48"/>
  <c r="C48"/>
  <c r="G84"/>
  <c r="F84"/>
  <c r="D84"/>
  <c r="C84"/>
  <c r="E82"/>
  <c r="H82" s="1"/>
  <c r="E80"/>
  <c r="H80" s="1"/>
  <c r="E78"/>
  <c r="H78" s="1"/>
  <c r="E76"/>
  <c r="H76" s="1"/>
  <c r="E74"/>
  <c r="H74" s="1"/>
  <c r="E72"/>
  <c r="H72" s="1"/>
  <c r="E70"/>
  <c r="E84" s="1"/>
  <c r="G62"/>
  <c r="F62"/>
  <c r="D62"/>
  <c r="C62"/>
  <c r="E60"/>
  <c r="H60" s="1"/>
  <c r="E59"/>
  <c r="H59" s="1"/>
  <c r="E58"/>
  <c r="H58" s="1"/>
  <c r="E57"/>
  <c r="E62" s="1"/>
  <c r="E5" i="6" l="1"/>
  <c r="H6" i="8"/>
  <c r="H16" s="1"/>
  <c r="H6" i="5"/>
  <c r="H42" s="1"/>
  <c r="E48" i="4"/>
  <c r="H48"/>
  <c r="H70"/>
  <c r="H84" s="1"/>
  <c r="H57"/>
  <c r="H62" s="1"/>
  <c r="E77" i="6" l="1"/>
  <c r="H5"/>
  <c r="H77" s="1"/>
</calcChain>
</file>

<file path=xl/sharedStrings.xml><?xml version="1.0" encoding="utf-8"?>
<sst xmlns="http://schemas.openxmlformats.org/spreadsheetml/2006/main" count="259" uniqueCount="180">
  <si>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</si>
  <si>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</si>
  <si>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</si>
  <si>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</si>
  <si>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</si>
  <si>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</si>
  <si>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</si>
  <si>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</si>
  <si>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</si>
  <si>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</si>
  <si>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</si>
  <si>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</si>
  <si>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</si>
  <si>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</si>
  <si>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</si>
  <si>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</si>
  <si>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</si>
  <si>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</si>
  <si>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</si>
  <si>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</si>
  <si>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</si>
  <si>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</si>
  <si>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</si>
  <si>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</si>
  <si>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</si>
  <si>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</si>
  <si>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</si>
  <si>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</si>
  <si>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</si>
  <si>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</si>
  <si>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</si>
  <si>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</si>
  <si>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</si>
  <si>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</si>
  <si>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</si>
  <si>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</si>
  <si>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</si>
  <si>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</si>
  <si>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</si>
  <si>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</si>
  <si>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</si>
  <si>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</si>
  <si>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</si>
  <si>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</si>
  <si>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</si>
  <si>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</si>
  <si>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</si>
  <si>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</si>
  <si>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</si>
  <si>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</si>
  <si>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</si>
  <si>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</si>
  <si>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</si>
  <si>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</si>
  <si>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</si>
  <si>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</si>
  <si>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</si>
  <si>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</si>
  <si>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</si>
  <si>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</si>
  <si>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</si>
  <si>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</si>
  <si>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</si>
  <si>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</si>
  <si>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</si>
  <si>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</si>
  <si>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</si>
  <si>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</si>
  <si>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</si>
  <si>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</si>
  <si>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</si>
  <si>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</si>
  <si>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</si>
  <si>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</si>
  <si>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</si>
  <si>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</si>
  <si>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</si>
  <si>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</si>
  <si>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</si>
  <si>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</si>
  <si>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</si>
  <si>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</si>
  <si>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</si>
  <si>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</si>
  <si>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</si>
  <si>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</si>
  <si>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</si>
  <si>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</si>
  <si>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</si>
  <si>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</si>
  <si>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</si>
  <si>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</si>
  <si>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</si>
  <si>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</si>
  <si>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</si>
  <si>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</si>
  <si>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</si>
  <si>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</si>
  <si>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</si>
  <si>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</si>
  <si>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</si>
  <si>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</si>
  <si>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</si>
  <si>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</si>
  <si>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</si>
  <si>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</si>
  <si>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</si>
  <si>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</si>
  <si>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</si>
  <si>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</si>
  <si>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</si>
  <si>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</si>
  <si>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</si>
  <si>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</si>
  <si>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</si>
  <si>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</si>
  <si>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</si>
  <si>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</si>
  <si>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</si>
  <si>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</si>
  <si>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</si>
  <si>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</si>
  <si>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</si>
  <si>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</si>
  <si>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</si>
  <si>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</si>
  <si>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</si>
  <si>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</si>
  <si>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PRESIDENCIA MUNICIPAL</t>
  </si>
  <si>
    <t>DERECHOS HUMANO</t>
  </si>
  <si>
    <t>UNIDAD DE ACCESO A LA INFORMACION</t>
  </si>
  <si>
    <t>COMUNICACIÓN SOCIAL</t>
  </si>
  <si>
    <t>SINDICATURA</t>
  </si>
  <si>
    <t>REGIDORES</t>
  </si>
  <si>
    <t>DELEGADOS</t>
  </si>
  <si>
    <t>SRIA DEL H. AYUNTAMI</t>
  </si>
  <si>
    <t>Asesoria Juridica</t>
  </si>
  <si>
    <t>Archivo Historico</t>
  </si>
  <si>
    <t>Juez Municipal</t>
  </si>
  <si>
    <t>Oficina d enlace SRE</t>
  </si>
  <si>
    <t>Proteccion Civil</t>
  </si>
  <si>
    <t>Emergencias 911</t>
  </si>
  <si>
    <t>TESORERIA</t>
  </si>
  <si>
    <t>FISCALIZACION</t>
  </si>
  <si>
    <t>PREDIAL</t>
  </si>
  <si>
    <t>DIRECCION DE DESARROLLO SOCIAL</t>
  </si>
  <si>
    <t>INSTITUTO DE LA MUJER</t>
  </si>
  <si>
    <t xml:space="preserve"> DESARROLLO RURAL</t>
  </si>
  <si>
    <t>CONTRALORIA MUNICIPAL</t>
  </si>
  <si>
    <t>DIRECCION DE SEGURIDAD PUBLICA</t>
  </si>
  <si>
    <t>MOVILIDAD</t>
  </si>
  <si>
    <t>DIRECCION DE OBRAS PUBLICAS</t>
  </si>
  <si>
    <t>DIRECCION DE SERVICIOS MUNICIPALES</t>
  </si>
  <si>
    <t>LIMPIA</t>
  </si>
  <si>
    <t>PARQUES Y JARDINES</t>
  </si>
  <si>
    <t>ZOOLOGICO</t>
  </si>
  <si>
    <t>MERCADO MUNICIPAL</t>
  </si>
  <si>
    <t>PANTEONES</t>
  </si>
  <si>
    <t>ALUMBRADO PUBLICO</t>
  </si>
  <si>
    <t>OFICIALIA MAYOR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</si>
  <si>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</si>
  <si>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</si>
  <si>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</si>
  <si>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</si>
  <si>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</si>
  <si>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</si>
  <si>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</si>
  <si>
    <t>Sector Paraestatal del Gobierno (Federal/Estatal/Municipal) de MUNICIPIO DE MOROLEON GTO.
Estado Analítico del Ejercicio del Presupuesto de Egresos
Clasificación Administrativa
DEL 1 ENERO AL 31 DE MARZO DEL 2021</t>
  </si>
  <si>
    <t>Gobierno (Federal/Estatal/Municipal) de MUNICIPIO DE MOROLEON GTO.
Estado Analítico del Ejercicio del Presupuesto de Egresos
Clasificación Administrativa
DEL 1 ENERO AL 31 DE MARZO DEL 2021</t>
  </si>
  <si>
    <t>SINDICO MUNICIPAL Y COMISIONADO DE HACIENDA</t>
  </si>
  <si>
    <t>TESORERO MUNICIPAL</t>
  </si>
  <si>
    <t>Bajo protesta de decir verdad declaramos que los Estados Financieros y sus notas, son razonablemente correctos y son responsabilidad del emisor.</t>
  </si>
  <si>
    <t>C. ALMA DENISSE SANCHEZ BARRAGAN</t>
  </si>
  <si>
    <t xml:space="preserve">PRESIDENTA MUNICIPAL </t>
  </si>
  <si>
    <t>LC GUILLERMO SIERRA BLANCO</t>
  </si>
  <si>
    <t>L.A.I. MARTIN HEBER LOPEZ ORTEGA</t>
  </si>
  <si>
    <t>MUNICIPIO MOROLEON GUANAJUATO
ESTADO ANALÍTICO DEL EJERCICIO DEL PRESUPUESTO DE EGRESOS
CLASIFICACIÓN POR OBJETO DEL GASTO (CAPÍTULO Y CONCEPTO)
DEL 1 ENERO AL 31 DE DICIEMBRE DEL 2021</t>
  </si>
  <si>
    <t>MUNICIPIO MOROLEON GUANAJUATO
ESTADO ANALÍTICO DEL EJERCICIO DEL PRESUPUESTO DE EGRESOS
CLASIFICACION ECÓNOMICA (POR TIPO DE GASTO)
DEL 1 ENERO AL 31 DE DICIEMBRE DEL 2021</t>
  </si>
  <si>
    <t>MUNICIPIO MOROLEON GUANAJUATO
ESTADO ANALÍTICO DEL EJERCICIO DEL PRESUPUESTO DE EGRESOS
CLASIFICACIÓN ADMINISTRATIVA
DEL 1 ENERO AL 31 DE DICIEMBRE DEL 2021</t>
  </si>
  <si>
    <t>MUNICIPIO MOROLEON GUANAJUATO
ESTADO ANALÍTICO DEL EJERCICIO DEL PRESUPUESTO DE EGRESOS
CLASIFICACIÓN FUNCIONAL (FINALIDAD Y FUNCIÓN)
DEL 1 ENERO AL 31 DE DICIEMBRE DEL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</si>
</sst>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7" fillId="0" borderId="0" xfId="7" applyFont="1" applyFill="1" applyAlignment="1" applyProtection="1">
      <alignment horizontal="center" wrapText="1"/>
      <protection locked="0"/>
    </xf>
    <xf numFmtId="0" fontId="8" fillId="0" borderId="0" xfId="8" applyFont="1" applyAlignment="1" applyProtection="1">
      <alignment vertical="top"/>
    </xf>
    <xf numFmtId="0" fontId="9" fillId="0" borderId="0" xfId="8" applyFont="1" applyAlignment="1" applyProtection="1">
      <alignment vertical="top"/>
    </xf>
    <xf numFmtId="0" fontId="1" fillId="0" borderId="0" xfId="8" applyFont="1" applyAlignment="1" applyProtection="1">
      <alignment vertical="top"/>
    </xf>
    <xf numFmtId="0" fontId="7" fillId="0" borderId="6" xfId="7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protection locked="0"/>
    </xf>
    <xf numFmtId="0" fontId="7" fillId="0" borderId="0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0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workbookViewId="0">
      <selection activeCell="A2" sqref="A2:B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9" t="s">
        <v>176</v>
      </c>
      <c r="B1" s="60"/>
      <c r="C1" s="60"/>
      <c r="D1" s="60"/>
      <c r="E1" s="60"/>
      <c r="F1" s="60"/>
      <c r="G1" s="60"/>
      <c r="H1" s="61"/>
    </row>
    <row r="2" spans="1:8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8" t="s">
        <v>61</v>
      </c>
      <c r="B5" s="7"/>
      <c r="C5" s="14">
        <f>SUM(C6:C12)</f>
        <v>137154529.33000001</v>
      </c>
      <c r="D5" s="14">
        <f>SUM(D6:D12)</f>
        <v>12227472.439999999</v>
      </c>
      <c r="E5" s="14">
        <f>C5+D5</f>
        <v>149382001.77000001</v>
      </c>
      <c r="F5" s="14">
        <f>SUM(F6:F12)</f>
        <v>141437978.80999997</v>
      </c>
      <c r="G5" s="14">
        <f>SUM(G6:G12)</f>
        <v>136440634.76999998</v>
      </c>
      <c r="H5" s="14">
        <f>E5-F5</f>
        <v>7944022.9600000381</v>
      </c>
    </row>
    <row r="6" spans="1:8">
      <c r="A6" s="5"/>
      <c r="B6" s="11" t="s">
        <v>70</v>
      </c>
      <c r="C6" s="15">
        <v>71148753.769999996</v>
      </c>
      <c r="D6" s="15">
        <v>-1243890.8500000001</v>
      </c>
      <c r="E6" s="15">
        <f t="shared" ref="E6:E69" si="0">C6+D6</f>
        <v>69904862.920000002</v>
      </c>
      <c r="F6" s="15">
        <v>67532712.269999996</v>
      </c>
      <c r="G6" s="15">
        <v>67532712.269999996</v>
      </c>
      <c r="H6" s="15">
        <f t="shared" ref="H6:H69" si="1">E6-F6</f>
        <v>2372150.650000006</v>
      </c>
    </row>
    <row r="7" spans="1:8">
      <c r="A7" s="5"/>
      <c r="B7" s="11" t="s">
        <v>71</v>
      </c>
      <c r="C7" s="15">
        <v>1482617.78</v>
      </c>
      <c r="D7" s="15">
        <v>355827.51</v>
      </c>
      <c r="E7" s="15">
        <f t="shared" si="0"/>
        <v>1838445.29</v>
      </c>
      <c r="F7" s="15">
        <v>1574761.16</v>
      </c>
      <c r="G7" s="15">
        <v>1574761.16</v>
      </c>
      <c r="H7" s="15">
        <f t="shared" si="1"/>
        <v>263684.13000000012</v>
      </c>
    </row>
    <row r="8" spans="1:8">
      <c r="A8" s="5"/>
      <c r="B8" s="11" t="s">
        <v>72</v>
      </c>
      <c r="C8" s="15">
        <v>16548975.789999999</v>
      </c>
      <c r="D8" s="15">
        <v>23349.52</v>
      </c>
      <c r="E8" s="15">
        <f t="shared" si="0"/>
        <v>16572325.309999999</v>
      </c>
      <c r="F8" s="15">
        <v>15336684.960000001</v>
      </c>
      <c r="G8" s="15">
        <v>15279767.41</v>
      </c>
      <c r="H8" s="15">
        <f t="shared" si="1"/>
        <v>1235640.3499999978</v>
      </c>
    </row>
    <row r="9" spans="1:8">
      <c r="A9" s="5"/>
      <c r="B9" s="11" t="s">
        <v>35</v>
      </c>
      <c r="C9" s="15">
        <v>790000</v>
      </c>
      <c r="D9" s="15">
        <v>77782</v>
      </c>
      <c r="E9" s="15">
        <f t="shared" si="0"/>
        <v>867782</v>
      </c>
      <c r="F9" s="15">
        <v>859339.05</v>
      </c>
      <c r="G9" s="15">
        <v>859339.05</v>
      </c>
      <c r="H9" s="15">
        <f t="shared" si="1"/>
        <v>8442.9499999999534</v>
      </c>
    </row>
    <row r="10" spans="1:8">
      <c r="A10" s="5"/>
      <c r="B10" s="11" t="s">
        <v>73</v>
      </c>
      <c r="C10" s="15">
        <v>47184181.990000002</v>
      </c>
      <c r="D10" s="15">
        <v>13014404.26</v>
      </c>
      <c r="E10" s="15">
        <f t="shared" si="0"/>
        <v>60198586.25</v>
      </c>
      <c r="F10" s="15">
        <v>56134481.369999997</v>
      </c>
      <c r="G10" s="15">
        <v>51194054.880000003</v>
      </c>
      <c r="H10" s="15">
        <f t="shared" si="1"/>
        <v>4064104.8800000027</v>
      </c>
    </row>
    <row r="11" spans="1:8">
      <c r="A11" s="5"/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5"/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8" t="s">
        <v>62</v>
      </c>
      <c r="B13" s="7"/>
      <c r="C13" s="15">
        <f>SUM(C14:C22)</f>
        <v>19722056.640000001</v>
      </c>
      <c r="D13" s="15">
        <f>SUM(D14:D22)</f>
        <v>-646764.79000000015</v>
      </c>
      <c r="E13" s="15">
        <f t="shared" si="0"/>
        <v>19075291.850000001</v>
      </c>
      <c r="F13" s="15">
        <f>SUM(F14:F22)</f>
        <v>17466301.48</v>
      </c>
      <c r="G13" s="15">
        <f>SUM(G14:G22)</f>
        <v>14840213.170000002</v>
      </c>
      <c r="H13" s="15">
        <f t="shared" si="1"/>
        <v>1608990.370000001</v>
      </c>
    </row>
    <row r="14" spans="1:8">
      <c r="A14" s="5"/>
      <c r="B14" s="11" t="s">
        <v>75</v>
      </c>
      <c r="C14" s="15">
        <v>1575461.06</v>
      </c>
      <c r="D14" s="15">
        <v>-573662.05000000005</v>
      </c>
      <c r="E14" s="15">
        <f t="shared" si="0"/>
        <v>1001799.01</v>
      </c>
      <c r="F14" s="15">
        <v>782676.51</v>
      </c>
      <c r="G14" s="15">
        <v>782676.51</v>
      </c>
      <c r="H14" s="15">
        <f t="shared" si="1"/>
        <v>219122.5</v>
      </c>
    </row>
    <row r="15" spans="1:8">
      <c r="A15" s="5"/>
      <c r="B15" s="11" t="s">
        <v>76</v>
      </c>
      <c r="C15" s="15">
        <v>1357617.19</v>
      </c>
      <c r="D15" s="15">
        <v>-228554.25</v>
      </c>
      <c r="E15" s="15">
        <f t="shared" si="0"/>
        <v>1129062.94</v>
      </c>
      <c r="F15" s="15">
        <v>991990.38</v>
      </c>
      <c r="G15" s="15">
        <v>985205.38</v>
      </c>
      <c r="H15" s="15">
        <f t="shared" si="1"/>
        <v>137072.55999999994</v>
      </c>
    </row>
    <row r="16" spans="1:8">
      <c r="A16" s="5"/>
      <c r="B16" s="11" t="s">
        <v>77</v>
      </c>
      <c r="C16" s="15">
        <v>12000</v>
      </c>
      <c r="D16" s="15">
        <v>6000</v>
      </c>
      <c r="E16" s="15">
        <f t="shared" si="0"/>
        <v>18000</v>
      </c>
      <c r="F16" s="15">
        <v>18000</v>
      </c>
      <c r="G16" s="15">
        <v>18000</v>
      </c>
      <c r="H16" s="15">
        <f t="shared" si="1"/>
        <v>0</v>
      </c>
    </row>
    <row r="17" spans="1:8">
      <c r="A17" s="5"/>
      <c r="B17" s="11" t="s">
        <v>78</v>
      </c>
      <c r="C17" s="15">
        <v>3686651.65</v>
      </c>
      <c r="D17" s="15">
        <v>1879424.18</v>
      </c>
      <c r="E17" s="15">
        <f t="shared" si="0"/>
        <v>5566075.8300000001</v>
      </c>
      <c r="F17" s="15">
        <v>5224725.2</v>
      </c>
      <c r="G17" s="15">
        <v>3227645.23</v>
      </c>
      <c r="H17" s="15">
        <f t="shared" si="1"/>
        <v>341350.62999999989</v>
      </c>
    </row>
    <row r="18" spans="1:8">
      <c r="A18" s="5"/>
      <c r="B18" s="11" t="s">
        <v>79</v>
      </c>
      <c r="C18" s="15">
        <v>426400</v>
      </c>
      <c r="D18" s="15">
        <v>-210348.67</v>
      </c>
      <c r="E18" s="15">
        <f t="shared" si="0"/>
        <v>216051.33</v>
      </c>
      <c r="F18" s="15">
        <v>168970.16</v>
      </c>
      <c r="G18" s="15">
        <v>168970.16</v>
      </c>
      <c r="H18" s="15">
        <f t="shared" si="1"/>
        <v>47081.169999999984</v>
      </c>
    </row>
    <row r="19" spans="1:8">
      <c r="A19" s="5"/>
      <c r="B19" s="11" t="s">
        <v>80</v>
      </c>
      <c r="C19" s="15">
        <v>9043959.8599999994</v>
      </c>
      <c r="D19" s="15">
        <v>-822975.91</v>
      </c>
      <c r="E19" s="15">
        <f t="shared" si="0"/>
        <v>8220983.9499999993</v>
      </c>
      <c r="F19" s="15">
        <v>7753239.3099999996</v>
      </c>
      <c r="G19" s="15">
        <v>7530287.9699999997</v>
      </c>
      <c r="H19" s="15">
        <f t="shared" si="1"/>
        <v>467744.63999999966</v>
      </c>
    </row>
    <row r="20" spans="1:8">
      <c r="A20" s="5"/>
      <c r="B20" s="11" t="s">
        <v>81</v>
      </c>
      <c r="C20" s="15">
        <v>1840349.63</v>
      </c>
      <c r="D20" s="15">
        <v>-1086628.05</v>
      </c>
      <c r="E20" s="15">
        <f t="shared" si="0"/>
        <v>753721.57999999984</v>
      </c>
      <c r="F20" s="15">
        <v>734187.63</v>
      </c>
      <c r="G20" s="15">
        <v>734187.63</v>
      </c>
      <c r="H20" s="15">
        <f t="shared" si="1"/>
        <v>19533.949999999837</v>
      </c>
    </row>
    <row r="21" spans="1:8">
      <c r="A21" s="5"/>
      <c r="B21" s="11" t="s">
        <v>82</v>
      </c>
      <c r="C21" s="15">
        <v>40000</v>
      </c>
      <c r="D21" s="15">
        <v>360519.29</v>
      </c>
      <c r="E21" s="15">
        <f t="shared" si="0"/>
        <v>400519.29</v>
      </c>
      <c r="F21" s="15">
        <v>399272</v>
      </c>
      <c r="G21" s="15">
        <v>0</v>
      </c>
      <c r="H21" s="15">
        <f t="shared" si="1"/>
        <v>1247.289999999979</v>
      </c>
    </row>
    <row r="22" spans="1:8">
      <c r="A22" s="5"/>
      <c r="B22" s="11" t="s">
        <v>83</v>
      </c>
      <c r="C22" s="15">
        <v>1739617.25</v>
      </c>
      <c r="D22" s="15">
        <v>29460.67</v>
      </c>
      <c r="E22" s="15">
        <f t="shared" si="0"/>
        <v>1769077.92</v>
      </c>
      <c r="F22" s="15">
        <v>1393240.29</v>
      </c>
      <c r="G22" s="15">
        <v>1393240.29</v>
      </c>
      <c r="H22" s="15">
        <f t="shared" si="1"/>
        <v>375837.62999999989</v>
      </c>
    </row>
    <row r="23" spans="1:8">
      <c r="A23" s="48" t="s">
        <v>63</v>
      </c>
      <c r="B23" s="7"/>
      <c r="C23" s="15">
        <f>SUM(C24:C32)</f>
        <v>18604888.41</v>
      </c>
      <c r="D23" s="15">
        <f>SUM(D24:D32)</f>
        <v>2504950.2800000003</v>
      </c>
      <c r="E23" s="15">
        <f t="shared" si="0"/>
        <v>21109838.690000001</v>
      </c>
      <c r="F23" s="15">
        <f>SUM(F24:F32)</f>
        <v>18760647.710000001</v>
      </c>
      <c r="G23" s="15">
        <f>SUM(G24:G32)</f>
        <v>18336147.050000001</v>
      </c>
      <c r="H23" s="15">
        <f t="shared" si="1"/>
        <v>2349190.9800000004</v>
      </c>
    </row>
    <row r="24" spans="1:8">
      <c r="A24" s="5"/>
      <c r="B24" s="11" t="s">
        <v>84</v>
      </c>
      <c r="C24" s="15">
        <v>3705733.8</v>
      </c>
      <c r="D24" s="15">
        <v>604104.48</v>
      </c>
      <c r="E24" s="15">
        <f t="shared" si="0"/>
        <v>4309838.2799999993</v>
      </c>
      <c r="F24" s="15">
        <v>4039454.11</v>
      </c>
      <c r="G24" s="15">
        <v>4039164.11</v>
      </c>
      <c r="H24" s="15">
        <f t="shared" si="1"/>
        <v>270384.16999999946</v>
      </c>
    </row>
    <row r="25" spans="1:8">
      <c r="A25" s="5"/>
      <c r="B25" s="11" t="s">
        <v>85</v>
      </c>
      <c r="C25" s="15">
        <v>162000</v>
      </c>
      <c r="D25" s="15">
        <v>697783.2</v>
      </c>
      <c r="E25" s="15">
        <f t="shared" si="0"/>
        <v>859783.2</v>
      </c>
      <c r="F25" s="15">
        <v>851703.2</v>
      </c>
      <c r="G25" s="15">
        <v>851703.2</v>
      </c>
      <c r="H25" s="15">
        <f t="shared" si="1"/>
        <v>8080</v>
      </c>
    </row>
    <row r="26" spans="1:8">
      <c r="A26" s="5"/>
      <c r="B26" s="11" t="s">
        <v>86</v>
      </c>
      <c r="C26" s="15">
        <v>478837.18</v>
      </c>
      <c r="D26" s="15">
        <v>-197490.58</v>
      </c>
      <c r="E26" s="15">
        <f t="shared" si="0"/>
        <v>281346.59999999998</v>
      </c>
      <c r="F26" s="15">
        <v>233084.09</v>
      </c>
      <c r="G26" s="15">
        <v>233084.09</v>
      </c>
      <c r="H26" s="15">
        <f t="shared" si="1"/>
        <v>48262.50999999998</v>
      </c>
    </row>
    <row r="27" spans="1:8">
      <c r="A27" s="5"/>
      <c r="B27" s="11" t="s">
        <v>87</v>
      </c>
      <c r="C27" s="15">
        <v>531600</v>
      </c>
      <c r="D27" s="15">
        <v>117198.56</v>
      </c>
      <c r="E27" s="15">
        <f t="shared" si="0"/>
        <v>648798.56000000006</v>
      </c>
      <c r="F27" s="15">
        <v>555983.82999999996</v>
      </c>
      <c r="G27" s="15">
        <v>555983.82999999996</v>
      </c>
      <c r="H27" s="15">
        <f t="shared" si="1"/>
        <v>92814.730000000098</v>
      </c>
    </row>
    <row r="28" spans="1:8">
      <c r="A28" s="5"/>
      <c r="B28" s="11" t="s">
        <v>88</v>
      </c>
      <c r="C28" s="15">
        <v>1305182.9099999999</v>
      </c>
      <c r="D28" s="15">
        <v>-434412.15</v>
      </c>
      <c r="E28" s="15">
        <f t="shared" si="0"/>
        <v>870770.75999999989</v>
      </c>
      <c r="F28" s="15">
        <v>562624.4</v>
      </c>
      <c r="G28" s="15">
        <v>529564.4</v>
      </c>
      <c r="H28" s="15">
        <f t="shared" si="1"/>
        <v>308146.35999999987</v>
      </c>
    </row>
    <row r="29" spans="1:8">
      <c r="A29" s="5"/>
      <c r="B29" s="11" t="s">
        <v>89</v>
      </c>
      <c r="C29" s="15">
        <v>1455935.13</v>
      </c>
      <c r="D29" s="15">
        <v>-425656.38</v>
      </c>
      <c r="E29" s="15">
        <f t="shared" si="0"/>
        <v>1030278.7499999999</v>
      </c>
      <c r="F29" s="15">
        <v>958102.07</v>
      </c>
      <c r="G29" s="15">
        <v>958102.07</v>
      </c>
      <c r="H29" s="15">
        <f t="shared" si="1"/>
        <v>72176.679999999935</v>
      </c>
    </row>
    <row r="30" spans="1:8">
      <c r="A30" s="5"/>
      <c r="B30" s="11" t="s">
        <v>90</v>
      </c>
      <c r="C30" s="15">
        <v>446360.26</v>
      </c>
      <c r="D30" s="15">
        <v>-216979.73</v>
      </c>
      <c r="E30" s="15">
        <f t="shared" si="0"/>
        <v>229380.53</v>
      </c>
      <c r="F30" s="15">
        <v>162921.98000000001</v>
      </c>
      <c r="G30" s="15">
        <v>162921.98000000001</v>
      </c>
      <c r="H30" s="15">
        <f t="shared" si="1"/>
        <v>66458.549999999988</v>
      </c>
    </row>
    <row r="31" spans="1:8">
      <c r="A31" s="5"/>
      <c r="B31" s="11" t="s">
        <v>91</v>
      </c>
      <c r="C31" s="15">
        <v>1402000</v>
      </c>
      <c r="D31" s="15">
        <v>-213935.35999999999</v>
      </c>
      <c r="E31" s="15">
        <f t="shared" si="0"/>
        <v>1188064.6400000001</v>
      </c>
      <c r="F31" s="15">
        <v>1084265.8899999999</v>
      </c>
      <c r="G31" s="15">
        <v>1076377.8899999999</v>
      </c>
      <c r="H31" s="15">
        <f t="shared" si="1"/>
        <v>103798.75000000023</v>
      </c>
    </row>
    <row r="32" spans="1:8">
      <c r="A32" s="5"/>
      <c r="B32" s="11" t="s">
        <v>19</v>
      </c>
      <c r="C32" s="15">
        <v>9117239.1300000008</v>
      </c>
      <c r="D32" s="15">
        <v>2574338.2400000002</v>
      </c>
      <c r="E32" s="15">
        <f t="shared" si="0"/>
        <v>11691577.370000001</v>
      </c>
      <c r="F32" s="15">
        <v>10312508.140000001</v>
      </c>
      <c r="G32" s="15">
        <v>9929245.4800000004</v>
      </c>
      <c r="H32" s="15">
        <f t="shared" si="1"/>
        <v>1379069.2300000004</v>
      </c>
    </row>
    <row r="33" spans="1:8">
      <c r="A33" s="48" t="s">
        <v>64</v>
      </c>
      <c r="B33" s="7"/>
      <c r="C33" s="15">
        <f>SUM(C34:C42)</f>
        <v>20689485.870000001</v>
      </c>
      <c r="D33" s="15">
        <f>SUM(D34:D42)</f>
        <v>21096536.240000002</v>
      </c>
      <c r="E33" s="15">
        <f t="shared" si="0"/>
        <v>41786022.109999999</v>
      </c>
      <c r="F33" s="15">
        <f>SUM(F34:F42)</f>
        <v>40107600.799999997</v>
      </c>
      <c r="G33" s="15">
        <f>SUM(G34:G42)</f>
        <v>39615304.630000003</v>
      </c>
      <c r="H33" s="15">
        <f t="shared" si="1"/>
        <v>1678421.3100000024</v>
      </c>
    </row>
    <row r="34" spans="1:8">
      <c r="A34" s="5"/>
      <c r="B34" s="11" t="s">
        <v>92</v>
      </c>
      <c r="C34" s="15">
        <v>6387528.6799999997</v>
      </c>
      <c r="D34" s="15">
        <v>10844699.869999999</v>
      </c>
      <c r="E34" s="15">
        <f t="shared" si="0"/>
        <v>17232228.549999997</v>
      </c>
      <c r="F34" s="15">
        <v>17209954.850000001</v>
      </c>
      <c r="G34" s="15">
        <v>17127446.300000001</v>
      </c>
      <c r="H34" s="15">
        <f t="shared" si="1"/>
        <v>22273.69999999553</v>
      </c>
    </row>
    <row r="35" spans="1:8">
      <c r="A35" s="5"/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5"/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5"/>
      <c r="B37" s="11" t="s">
        <v>95</v>
      </c>
      <c r="C37" s="15">
        <v>7058245.5</v>
      </c>
      <c r="D37" s="15">
        <v>9764455.3000000007</v>
      </c>
      <c r="E37" s="15">
        <f t="shared" si="0"/>
        <v>16822700.800000001</v>
      </c>
      <c r="F37" s="15">
        <v>15254757.939999999</v>
      </c>
      <c r="G37" s="15">
        <v>14844970.32</v>
      </c>
      <c r="H37" s="15">
        <f t="shared" si="1"/>
        <v>1567942.8600000013</v>
      </c>
    </row>
    <row r="38" spans="1:8">
      <c r="A38" s="5"/>
      <c r="B38" s="11" t="s">
        <v>41</v>
      </c>
      <c r="C38" s="15">
        <v>7243711.6900000004</v>
      </c>
      <c r="D38" s="15">
        <v>487381.07</v>
      </c>
      <c r="E38" s="15">
        <f t="shared" si="0"/>
        <v>7731092.7600000007</v>
      </c>
      <c r="F38" s="15">
        <v>7642888.0099999998</v>
      </c>
      <c r="G38" s="15">
        <v>7642888.0099999998</v>
      </c>
      <c r="H38" s="15">
        <f t="shared" si="1"/>
        <v>88204.750000000931</v>
      </c>
    </row>
    <row r="39" spans="1:8">
      <c r="A39" s="5"/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5"/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5"/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5"/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65</v>
      </c>
      <c r="B43" s="7"/>
      <c r="C43" s="15">
        <f>SUM(C44:C52)</f>
        <v>776183.3</v>
      </c>
      <c r="D43" s="15">
        <f>SUM(D44:D52)</f>
        <v>6411737.6899999995</v>
      </c>
      <c r="E43" s="15">
        <f t="shared" si="0"/>
        <v>7187920.9899999993</v>
      </c>
      <c r="F43" s="15">
        <f>SUM(F44:F52)</f>
        <v>7143537.0899999999</v>
      </c>
      <c r="G43" s="15">
        <f>SUM(G44:G52)</f>
        <v>7143537.0899999999</v>
      </c>
      <c r="H43" s="15">
        <f t="shared" si="1"/>
        <v>44383.899999999441</v>
      </c>
    </row>
    <row r="44" spans="1:8">
      <c r="A44" s="5"/>
      <c r="B44" s="11" t="s">
        <v>99</v>
      </c>
      <c r="C44" s="15">
        <v>358500</v>
      </c>
      <c r="D44" s="15">
        <v>-90238.68</v>
      </c>
      <c r="E44" s="15">
        <f t="shared" si="0"/>
        <v>268261.32</v>
      </c>
      <c r="F44" s="15">
        <v>260910</v>
      </c>
      <c r="G44" s="15">
        <v>260910</v>
      </c>
      <c r="H44" s="15">
        <f t="shared" si="1"/>
        <v>7351.320000000007</v>
      </c>
    </row>
    <row r="45" spans="1:8">
      <c r="A45" s="5"/>
      <c r="B45" s="11" t="s">
        <v>100</v>
      </c>
      <c r="C45" s="15">
        <v>16000</v>
      </c>
      <c r="D45" s="15">
        <v>506672.04</v>
      </c>
      <c r="E45" s="15">
        <f t="shared" si="0"/>
        <v>522672.04</v>
      </c>
      <c r="F45" s="15">
        <v>492150.4</v>
      </c>
      <c r="G45" s="15">
        <v>492150.4</v>
      </c>
      <c r="H45" s="15">
        <f t="shared" si="1"/>
        <v>30521.639999999956</v>
      </c>
    </row>
    <row r="46" spans="1:8">
      <c r="A46" s="5"/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5"/>
      <c r="B47" s="11" t="s">
        <v>102</v>
      </c>
      <c r="C47" s="15">
        <v>0</v>
      </c>
      <c r="D47" s="15">
        <v>3241010</v>
      </c>
      <c r="E47" s="15">
        <f t="shared" si="0"/>
        <v>3241010</v>
      </c>
      <c r="F47" s="15">
        <v>3241010</v>
      </c>
      <c r="G47" s="15">
        <v>3241010</v>
      </c>
      <c r="H47" s="15">
        <f t="shared" si="1"/>
        <v>0</v>
      </c>
    </row>
    <row r="48" spans="1:8">
      <c r="A48" s="5"/>
      <c r="B48" s="11" t="s">
        <v>103</v>
      </c>
      <c r="C48" s="15">
        <v>100000</v>
      </c>
      <c r="D48" s="15">
        <v>2891277.3</v>
      </c>
      <c r="E48" s="15">
        <f t="shared" si="0"/>
        <v>2991277.3</v>
      </c>
      <c r="F48" s="15">
        <v>2990240.89</v>
      </c>
      <c r="G48" s="15">
        <v>2990240.89</v>
      </c>
      <c r="H48" s="15">
        <f t="shared" si="1"/>
        <v>1036.4099999996834</v>
      </c>
    </row>
    <row r="49" spans="1:8">
      <c r="A49" s="5"/>
      <c r="B49" s="11" t="s">
        <v>104</v>
      </c>
      <c r="C49" s="15">
        <v>224683.3</v>
      </c>
      <c r="D49" s="15">
        <v>-88060.99</v>
      </c>
      <c r="E49" s="15">
        <f t="shared" si="0"/>
        <v>136622.31</v>
      </c>
      <c r="F49" s="15">
        <v>132197.78</v>
      </c>
      <c r="G49" s="15">
        <v>132197.78</v>
      </c>
      <c r="H49" s="15">
        <f t="shared" si="1"/>
        <v>4424.5299999999988</v>
      </c>
    </row>
    <row r="50" spans="1:8">
      <c r="A50" s="5"/>
      <c r="B50" s="11" t="s">
        <v>105</v>
      </c>
      <c r="C50" s="15">
        <v>55000</v>
      </c>
      <c r="D50" s="15">
        <v>-45000</v>
      </c>
      <c r="E50" s="15">
        <f t="shared" si="0"/>
        <v>10000</v>
      </c>
      <c r="F50" s="15">
        <v>8950</v>
      </c>
      <c r="G50" s="15">
        <v>8950</v>
      </c>
      <c r="H50" s="15">
        <f t="shared" si="1"/>
        <v>1050</v>
      </c>
    </row>
    <row r="51" spans="1:8">
      <c r="A51" s="5"/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5"/>
      <c r="B52" s="11" t="s">
        <v>107</v>
      </c>
      <c r="C52" s="15">
        <v>22000</v>
      </c>
      <c r="D52" s="15">
        <v>-3921.98</v>
      </c>
      <c r="E52" s="15">
        <f t="shared" si="0"/>
        <v>18078.02</v>
      </c>
      <c r="F52" s="15">
        <v>18078.02</v>
      </c>
      <c r="G52" s="15">
        <v>18078.02</v>
      </c>
      <c r="H52" s="15">
        <f t="shared" si="1"/>
        <v>0</v>
      </c>
    </row>
    <row r="53" spans="1:8">
      <c r="A53" s="48" t="s">
        <v>66</v>
      </c>
      <c r="B53" s="7"/>
      <c r="C53" s="15">
        <f>SUM(C54:C56)</f>
        <v>700001</v>
      </c>
      <c r="D53" s="15">
        <f>SUM(D54:D56)</f>
        <v>106710870.91999999</v>
      </c>
      <c r="E53" s="15">
        <f t="shared" si="0"/>
        <v>107410871.91999999</v>
      </c>
      <c r="F53" s="15">
        <f>SUM(F54:F56)</f>
        <v>79504876.799999997</v>
      </c>
      <c r="G53" s="15">
        <f>SUM(G54:G56)</f>
        <v>67206932.939999998</v>
      </c>
      <c r="H53" s="15">
        <f t="shared" si="1"/>
        <v>27905995.11999999</v>
      </c>
    </row>
    <row r="54" spans="1:8">
      <c r="A54" s="5"/>
      <c r="B54" s="11" t="s">
        <v>108</v>
      </c>
      <c r="C54" s="15">
        <v>200000</v>
      </c>
      <c r="D54" s="15">
        <v>102806133.45999999</v>
      </c>
      <c r="E54" s="15">
        <f t="shared" si="0"/>
        <v>103006133.45999999</v>
      </c>
      <c r="F54" s="15">
        <v>77681226.049999997</v>
      </c>
      <c r="G54" s="15">
        <v>65490751.280000001</v>
      </c>
      <c r="H54" s="15">
        <f t="shared" si="1"/>
        <v>25324907.409999996</v>
      </c>
    </row>
    <row r="55" spans="1:8">
      <c r="A55" s="5"/>
      <c r="B55" s="11" t="s">
        <v>109</v>
      </c>
      <c r="C55" s="15">
        <v>1</v>
      </c>
      <c r="D55" s="15">
        <v>4176897.46</v>
      </c>
      <c r="E55" s="15">
        <f t="shared" si="0"/>
        <v>4176898.46</v>
      </c>
      <c r="F55" s="15">
        <v>1598146.75</v>
      </c>
      <c r="G55" s="15">
        <v>1490677.66</v>
      </c>
      <c r="H55" s="15">
        <f t="shared" si="1"/>
        <v>2578751.71</v>
      </c>
    </row>
    <row r="56" spans="1:8">
      <c r="A56" s="5"/>
      <c r="B56" s="11" t="s">
        <v>110</v>
      </c>
      <c r="C56" s="15">
        <v>500000</v>
      </c>
      <c r="D56" s="15">
        <v>-272160</v>
      </c>
      <c r="E56" s="15">
        <f t="shared" si="0"/>
        <v>227840</v>
      </c>
      <c r="F56" s="15">
        <v>225504</v>
      </c>
      <c r="G56" s="15">
        <v>225504</v>
      </c>
      <c r="H56" s="15">
        <f t="shared" si="1"/>
        <v>2336</v>
      </c>
    </row>
    <row r="57" spans="1:8">
      <c r="A57" s="48" t="s">
        <v>67</v>
      </c>
      <c r="B57" s="7"/>
      <c r="C57" s="15">
        <f>SUM(C58:C64)</f>
        <v>32000</v>
      </c>
      <c r="D57" s="15">
        <f>SUM(D58:D64)</f>
        <v>683949.54</v>
      </c>
      <c r="E57" s="15">
        <f t="shared" si="0"/>
        <v>715949.54</v>
      </c>
      <c r="F57" s="15">
        <f>SUM(F58:F64)</f>
        <v>0</v>
      </c>
      <c r="G57" s="15">
        <f>SUM(G58:G64)</f>
        <v>0</v>
      </c>
      <c r="H57" s="15">
        <f t="shared" si="1"/>
        <v>715949.54</v>
      </c>
    </row>
    <row r="58" spans="1:8">
      <c r="A58" s="5"/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5"/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5"/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5"/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5"/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5"/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5"/>
      <c r="B64" s="11" t="s">
        <v>117</v>
      </c>
      <c r="C64" s="15">
        <v>32000</v>
      </c>
      <c r="D64" s="15">
        <v>683949.54</v>
      </c>
      <c r="E64" s="15">
        <f t="shared" si="0"/>
        <v>715949.54</v>
      </c>
      <c r="F64" s="15">
        <v>0</v>
      </c>
      <c r="G64" s="15">
        <v>0</v>
      </c>
      <c r="H64" s="15">
        <f t="shared" si="1"/>
        <v>715949.54</v>
      </c>
    </row>
    <row r="65" spans="1:8">
      <c r="A65" s="48" t="s">
        <v>68</v>
      </c>
      <c r="B65" s="7"/>
      <c r="C65" s="15">
        <f>SUM(C66:C68)</f>
        <v>43684004.43</v>
      </c>
      <c r="D65" s="15">
        <f>SUM(D66:D68)</f>
        <v>-26622434.66</v>
      </c>
      <c r="E65" s="15">
        <f t="shared" si="0"/>
        <v>17061569.77</v>
      </c>
      <c r="F65" s="15">
        <f>SUM(F66:F68)</f>
        <v>540379</v>
      </c>
      <c r="G65" s="15">
        <f>SUM(G66:G68)</f>
        <v>540379</v>
      </c>
      <c r="H65" s="15">
        <f t="shared" si="1"/>
        <v>16521190.77</v>
      </c>
    </row>
    <row r="66" spans="1:8">
      <c r="A66" s="5"/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5"/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5"/>
      <c r="B68" s="11" t="s">
        <v>40</v>
      </c>
      <c r="C68" s="15">
        <v>43684004.43</v>
      </c>
      <c r="D68" s="15">
        <v>-26622434.66</v>
      </c>
      <c r="E68" s="15">
        <f t="shared" si="0"/>
        <v>17061569.77</v>
      </c>
      <c r="F68" s="15">
        <v>540379</v>
      </c>
      <c r="G68" s="15">
        <v>540379</v>
      </c>
      <c r="H68" s="15">
        <f t="shared" si="1"/>
        <v>16521190.77</v>
      </c>
    </row>
    <row r="69" spans="1:8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5"/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5"/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5"/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5"/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5"/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5"/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6"/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53</v>
      </c>
      <c r="C77" s="17">
        <f t="shared" ref="C77:H77" si="4">SUM(C5+C13+C23+C33+C43+C53+C57+C65+C69)</f>
        <v>241363148.98000005</v>
      </c>
      <c r="D77" s="17">
        <f t="shared" si="4"/>
        <v>122366317.65999997</v>
      </c>
      <c r="E77" s="17">
        <f t="shared" si="4"/>
        <v>363729466.64000005</v>
      </c>
      <c r="F77" s="17">
        <f t="shared" si="4"/>
        <v>304961321.68999994</v>
      </c>
      <c r="G77" s="17">
        <f t="shared" si="4"/>
        <v>284123148.64999998</v>
      </c>
      <c r="H77" s="17">
        <f t="shared" si="4"/>
        <v>58768144.950000033</v>
      </c>
    </row>
    <row r="79" spans="1:8" ht="14.25">
      <c r="B79" s="53" t="s">
        <v>171</v>
      </c>
    </row>
    <row r="80" spans="1:8" ht="59.25" customHeight="1">
      <c r="B80" s="32"/>
      <c r="E80" s="32"/>
      <c r="F80" s="32"/>
      <c r="G80" s="32"/>
    </row>
    <row r="81" spans="2:7" ht="12" customHeight="1">
      <c r="B81" s="57" t="s">
        <v>172</v>
      </c>
      <c r="E81" s="70" t="s">
        <v>175</v>
      </c>
      <c r="F81" s="70"/>
      <c r="G81" s="70"/>
    </row>
    <row r="82" spans="2:7" ht="79.5" customHeight="1">
      <c r="B82" s="55" t="s">
        <v>173</v>
      </c>
      <c r="E82" s="71" t="s">
        <v>169</v>
      </c>
      <c r="F82" s="71"/>
      <c r="G82" s="71"/>
    </row>
    <row r="83" spans="2:7" ht="12">
      <c r="B83" s="57" t="s">
        <v>174</v>
      </c>
      <c r="E83" s="56"/>
      <c r="F83" s="56"/>
    </row>
    <row r="84" spans="2:7" ht="12">
      <c r="B84" s="51" t="s">
        <v>170</v>
      </c>
      <c r="E84" s="58"/>
      <c r="F84" s="58"/>
    </row>
  </sheetData>
  <sheetProtection formatCells="0" formatColumns="0" formatRows="0" autoFilter="0"/>
  <mergeCells count="7">
    <mergeCell ref="E84:F84"/>
    <mergeCell ref="A1:H1"/>
    <mergeCell ref="C2:G2"/>
    <mergeCell ref="H2:H3"/>
    <mergeCell ref="A2:B4"/>
    <mergeCell ref="E81:G81"/>
    <mergeCell ref="E82:G82"/>
  </mergeCells>
  <printOptions horizontalCentered="1"/>
  <pageMargins left="0.23" right="0.56999999999999995" top="0.35433070866141736" bottom="0.27559055118110237" header="0.31496062992125984" footer="0.23622047244094491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A2" sqref="A2:B4"/>
    </sheetView>
  </sheetViews>
  <sheetFormatPr baseColWidth="10" defaultRowHeight="11.25"/>
  <cols>
    <col min="1" max="1" width="2.83203125" style="1" customWidth="1"/>
    <col min="2" max="2" width="47.6640625" style="1" customWidth="1"/>
    <col min="3" max="7" width="18.33203125" style="1" customWidth="1"/>
    <col min="8" max="8" width="19.33203125" style="1" customWidth="1"/>
    <col min="9" max="16384" width="12" style="1"/>
  </cols>
  <sheetData>
    <row r="1" spans="1:8" ht="50.1" customHeight="1">
      <c r="A1" s="59" t="s">
        <v>177</v>
      </c>
      <c r="B1" s="60"/>
      <c r="C1" s="60"/>
      <c r="D1" s="60"/>
      <c r="E1" s="60"/>
      <c r="F1" s="60"/>
      <c r="G1" s="60"/>
      <c r="H1" s="61"/>
    </row>
    <row r="2" spans="1:8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49">
        <v>182539719.88</v>
      </c>
      <c r="D6" s="49">
        <v>24534062.77</v>
      </c>
      <c r="E6" s="49">
        <f>C6+D6</f>
        <v>207073782.65000001</v>
      </c>
      <c r="F6" s="49">
        <v>192919685.94</v>
      </c>
      <c r="G6" s="49">
        <v>184461965.31</v>
      </c>
      <c r="H6" s="49">
        <f>E6-F6</f>
        <v>14154096.710000008</v>
      </c>
    </row>
    <row r="7" spans="1:8">
      <c r="A7" s="5"/>
      <c r="B7" s="18"/>
      <c r="C7" s="49"/>
      <c r="D7" s="49"/>
      <c r="E7" s="49"/>
      <c r="F7" s="49"/>
      <c r="G7" s="49"/>
      <c r="H7" s="49"/>
    </row>
    <row r="8" spans="1:8">
      <c r="A8" s="5"/>
      <c r="B8" s="18" t="s">
        <v>1</v>
      </c>
      <c r="C8" s="49">
        <v>51579717.409999996</v>
      </c>
      <c r="D8" s="49">
        <v>97344873.819999993</v>
      </c>
      <c r="E8" s="49">
        <f>C8+D8</f>
        <v>148924591.22999999</v>
      </c>
      <c r="F8" s="49">
        <v>104398747.73999999</v>
      </c>
      <c r="G8" s="49">
        <v>92018295.329999998</v>
      </c>
      <c r="H8" s="49">
        <f>E8-F8</f>
        <v>44525843.489999995</v>
      </c>
    </row>
    <row r="9" spans="1:8">
      <c r="A9" s="5"/>
      <c r="B9" s="18"/>
      <c r="C9" s="49"/>
      <c r="D9" s="49"/>
      <c r="E9" s="49"/>
      <c r="F9" s="49"/>
      <c r="G9" s="49"/>
      <c r="H9" s="49"/>
    </row>
    <row r="10" spans="1:8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>
      <c r="A11" s="5"/>
      <c r="B11" s="18"/>
      <c r="C11" s="49"/>
      <c r="D11" s="49"/>
      <c r="E11" s="49"/>
      <c r="F11" s="49"/>
      <c r="G11" s="49"/>
      <c r="H11" s="49"/>
    </row>
    <row r="12" spans="1:8">
      <c r="A12" s="5"/>
      <c r="B12" s="18" t="s">
        <v>41</v>
      </c>
      <c r="C12" s="49">
        <v>7243711.6900000004</v>
      </c>
      <c r="D12" s="49">
        <v>487381.07</v>
      </c>
      <c r="E12" s="49">
        <f>C12+D12</f>
        <v>7731092.7600000007</v>
      </c>
      <c r="F12" s="49">
        <v>7642888.0099999998</v>
      </c>
      <c r="G12" s="49">
        <v>7642888.0099999998</v>
      </c>
      <c r="H12" s="49">
        <f>E12-F12</f>
        <v>88204.750000000931</v>
      </c>
    </row>
    <row r="13" spans="1:8">
      <c r="A13" s="5"/>
      <c r="B13" s="18"/>
      <c r="C13" s="49"/>
      <c r="D13" s="49"/>
      <c r="E13" s="49"/>
      <c r="F13" s="49"/>
      <c r="G13" s="49"/>
      <c r="H13" s="49"/>
    </row>
    <row r="14" spans="1:8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>
      <c r="A15" s="6"/>
      <c r="B15" s="19"/>
      <c r="C15" s="50"/>
      <c r="D15" s="50"/>
      <c r="E15" s="50"/>
      <c r="F15" s="50"/>
      <c r="G15" s="50"/>
      <c r="H15" s="50"/>
    </row>
    <row r="16" spans="1:8">
      <c r="A16" s="20"/>
      <c r="B16" s="13" t="s">
        <v>53</v>
      </c>
      <c r="C16" s="17">
        <f>SUM(C6+C8+C10+C12+C14)</f>
        <v>241363148.97999999</v>
      </c>
      <c r="D16" s="17">
        <f>SUM(D6+D8+D10+D12+D14)</f>
        <v>122366317.65999998</v>
      </c>
      <c r="E16" s="17">
        <f>SUM(E6+E8+E10+E12+E14)</f>
        <v>363729466.63999999</v>
      </c>
      <c r="F16" s="17">
        <f t="shared" ref="F16:H16" si="0">SUM(F6+F8+F10+F12+F14)</f>
        <v>304961321.69</v>
      </c>
      <c r="G16" s="17">
        <f t="shared" si="0"/>
        <v>284123148.64999998</v>
      </c>
      <c r="H16" s="17">
        <f t="shared" si="0"/>
        <v>58768144.950000003</v>
      </c>
    </row>
    <row r="18" spans="2:7" ht="12.75">
      <c r="B18" s="54" t="s">
        <v>171</v>
      </c>
    </row>
    <row r="20" spans="2:7" ht="30.75" customHeight="1">
      <c r="B20" s="32"/>
      <c r="E20" s="32"/>
      <c r="F20" s="32"/>
      <c r="G20" s="32"/>
    </row>
    <row r="21" spans="2:7" ht="12">
      <c r="B21" s="57" t="s">
        <v>172</v>
      </c>
      <c r="E21" s="70" t="s">
        <v>175</v>
      </c>
      <c r="F21" s="70"/>
      <c r="G21" s="70"/>
    </row>
    <row r="22" spans="2:7" ht="51.75" customHeight="1">
      <c r="B22" s="55" t="s">
        <v>173</v>
      </c>
      <c r="E22" s="71" t="s">
        <v>169</v>
      </c>
      <c r="F22" s="71"/>
      <c r="G22" s="71"/>
    </row>
    <row r="23" spans="2:7" ht="12">
      <c r="B23" s="57" t="s">
        <v>174</v>
      </c>
      <c r="E23" s="56"/>
      <c r="F23" s="56"/>
    </row>
    <row r="24" spans="2:7" ht="12">
      <c r="B24" s="51" t="s">
        <v>170</v>
      </c>
      <c r="E24" s="58"/>
      <c r="F24" s="58"/>
    </row>
  </sheetData>
  <sheetProtection formatCells="0" formatColumns="0" formatRows="0" autoFilter="0"/>
  <mergeCells count="7">
    <mergeCell ref="E24:F24"/>
    <mergeCell ref="A1:H1"/>
    <mergeCell ref="C2:G2"/>
    <mergeCell ref="H2:H3"/>
    <mergeCell ref="A2:B4"/>
    <mergeCell ref="E21:G21"/>
    <mergeCell ref="E22:G22"/>
  </mergeCells>
  <printOptions horizontalCentered="1"/>
  <pageMargins left="0.3" right="0.56000000000000005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GridLines="0" workbookViewId="0">
      <selection activeCell="H50" sqref="H50"/>
    </sheetView>
  </sheetViews>
  <sheetFormatPr baseColWidth="10" defaultRowHeight="11.25"/>
  <cols>
    <col min="1" max="1" width="2.83203125" style="1" customWidth="1"/>
    <col min="2" max="2" width="60.83203125" style="1" customWidth="1"/>
    <col min="3" max="3" width="19.83203125" style="1" customWidth="1"/>
    <col min="4" max="4" width="18.33203125" style="1" customWidth="1"/>
    <col min="5" max="6" width="20.5" style="1" customWidth="1"/>
    <col min="7" max="7" width="20.6640625" style="1" customWidth="1"/>
    <col min="8" max="8" width="19.6640625" style="1" customWidth="1"/>
    <col min="9" max="16384" width="12" style="1"/>
  </cols>
  <sheetData>
    <row r="1" spans="1:8" ht="45" customHeight="1">
      <c r="A1" s="59" t="s">
        <v>178</v>
      </c>
      <c r="B1" s="60"/>
      <c r="C1" s="60"/>
      <c r="D1" s="60"/>
      <c r="E1" s="60"/>
      <c r="F1" s="60"/>
      <c r="G1" s="60"/>
      <c r="H1" s="61"/>
    </row>
    <row r="2" spans="1:8">
      <c r="B2" s="27"/>
      <c r="C2" s="27"/>
      <c r="D2" s="27"/>
      <c r="E2" s="27"/>
      <c r="F2" s="27"/>
      <c r="G2" s="27"/>
      <c r="H2" s="27"/>
    </row>
    <row r="3" spans="1:8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5" customHeight="1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128</v>
      </c>
      <c r="B7" s="22"/>
      <c r="C7" s="15">
        <v>9019249.5500000007</v>
      </c>
      <c r="D7" s="15">
        <v>-467029.26</v>
      </c>
      <c r="E7" s="15">
        <f>C7+D7</f>
        <v>8552220.290000001</v>
      </c>
      <c r="F7" s="15">
        <v>8167816.0499999998</v>
      </c>
      <c r="G7" s="15">
        <v>8037069.5800000001</v>
      </c>
      <c r="H7" s="15">
        <f>E7-F7</f>
        <v>384404.24000000115</v>
      </c>
    </row>
    <row r="8" spans="1:8">
      <c r="A8" s="4" t="s">
        <v>129</v>
      </c>
      <c r="B8" s="22"/>
      <c r="C8" s="15">
        <v>443281.47</v>
      </c>
      <c r="D8" s="15">
        <v>62898.86</v>
      </c>
      <c r="E8" s="15">
        <f t="shared" ref="E8:E45" si="0">C8+D8</f>
        <v>506180.32999999996</v>
      </c>
      <c r="F8" s="15">
        <v>489553.01</v>
      </c>
      <c r="G8" s="15">
        <v>489050.76</v>
      </c>
      <c r="H8" s="15">
        <f t="shared" ref="H8:H45" si="1">E8-F8</f>
        <v>16627.319999999949</v>
      </c>
    </row>
    <row r="9" spans="1:8">
      <c r="A9" s="4" t="s">
        <v>130</v>
      </c>
      <c r="B9" s="22"/>
      <c r="C9" s="15">
        <v>543873.81999999995</v>
      </c>
      <c r="D9" s="15">
        <v>11136.67</v>
      </c>
      <c r="E9" s="15">
        <f t="shared" si="0"/>
        <v>555010.49</v>
      </c>
      <c r="F9" s="15">
        <v>523002.17</v>
      </c>
      <c r="G9" s="15">
        <v>521357.97</v>
      </c>
      <c r="H9" s="15">
        <f t="shared" si="1"/>
        <v>32008.320000000007</v>
      </c>
    </row>
    <row r="10" spans="1:8">
      <c r="A10" s="4" t="s">
        <v>131</v>
      </c>
      <c r="B10" s="22"/>
      <c r="C10" s="15">
        <v>1748079.84</v>
      </c>
      <c r="D10" s="15">
        <v>312517.90000000002</v>
      </c>
      <c r="E10" s="15">
        <f t="shared" si="0"/>
        <v>2060597.7400000002</v>
      </c>
      <c r="F10" s="15">
        <v>2004908.61</v>
      </c>
      <c r="G10" s="15">
        <v>2003568.72</v>
      </c>
      <c r="H10" s="15">
        <f t="shared" si="1"/>
        <v>55689.130000000121</v>
      </c>
    </row>
    <row r="11" spans="1:8">
      <c r="A11" s="4" t="s">
        <v>132</v>
      </c>
      <c r="B11" s="22"/>
      <c r="C11" s="15">
        <v>1164742.55</v>
      </c>
      <c r="D11" s="15">
        <v>24118.69</v>
      </c>
      <c r="E11" s="15">
        <f t="shared" si="0"/>
        <v>1188861.24</v>
      </c>
      <c r="F11" s="15">
        <v>1144178.57</v>
      </c>
      <c r="G11" s="15">
        <v>1142140.3899999999</v>
      </c>
      <c r="H11" s="15">
        <f t="shared" si="1"/>
        <v>44682.669999999925</v>
      </c>
    </row>
    <row r="12" spans="1:8">
      <c r="A12" s="4" t="s">
        <v>133</v>
      </c>
      <c r="B12" s="22"/>
      <c r="C12" s="15">
        <v>14251012.48</v>
      </c>
      <c r="D12" s="15">
        <v>10492122.970000001</v>
      </c>
      <c r="E12" s="15">
        <f t="shared" si="0"/>
        <v>24743135.450000003</v>
      </c>
      <c r="F12" s="15">
        <v>24517097.93</v>
      </c>
      <c r="G12" s="15">
        <v>24418831.969999999</v>
      </c>
      <c r="H12" s="15">
        <f t="shared" si="1"/>
        <v>226037.52000000328</v>
      </c>
    </row>
    <row r="13" spans="1:8">
      <c r="A13" s="4" t="s">
        <v>134</v>
      </c>
      <c r="B13" s="22"/>
      <c r="C13" s="15">
        <v>477112.4</v>
      </c>
      <c r="D13" s="15">
        <v>0</v>
      </c>
      <c r="E13" s="15">
        <f t="shared" si="0"/>
        <v>477112.4</v>
      </c>
      <c r="F13" s="15">
        <v>471121</v>
      </c>
      <c r="G13" s="15">
        <v>471121</v>
      </c>
      <c r="H13" s="15">
        <f t="shared" si="1"/>
        <v>5991.4000000000233</v>
      </c>
    </row>
    <row r="14" spans="1:8">
      <c r="A14" s="4" t="s">
        <v>135</v>
      </c>
      <c r="B14" s="22"/>
      <c r="C14" s="15">
        <v>1182429.6100000001</v>
      </c>
      <c r="D14" s="15">
        <v>26752.14</v>
      </c>
      <c r="E14" s="15">
        <f t="shared" si="0"/>
        <v>1209181.75</v>
      </c>
      <c r="F14" s="15">
        <v>1099696.29</v>
      </c>
      <c r="G14" s="15">
        <v>1096649.28</v>
      </c>
      <c r="H14" s="15">
        <f t="shared" si="1"/>
        <v>109485.45999999996</v>
      </c>
    </row>
    <row r="15" spans="1:8">
      <c r="A15" s="4" t="s">
        <v>136</v>
      </c>
      <c r="B15" s="22"/>
      <c r="C15" s="15">
        <v>1517049.59</v>
      </c>
      <c r="D15" s="15">
        <v>74553.63</v>
      </c>
      <c r="E15" s="15">
        <f t="shared" si="0"/>
        <v>1591603.2200000002</v>
      </c>
      <c r="F15" s="15">
        <v>1511650.27</v>
      </c>
      <c r="G15" s="15">
        <v>1508499.98</v>
      </c>
      <c r="H15" s="15">
        <f t="shared" si="1"/>
        <v>79952.950000000186</v>
      </c>
    </row>
    <row r="16" spans="1:8">
      <c r="A16" s="4" t="s">
        <v>137</v>
      </c>
      <c r="B16" s="22"/>
      <c r="C16" s="15">
        <v>902361.03</v>
      </c>
      <c r="D16" s="15">
        <v>-27095.33</v>
      </c>
      <c r="E16" s="15">
        <f t="shared" si="0"/>
        <v>875265.70000000007</v>
      </c>
      <c r="F16" s="15">
        <v>825592.26</v>
      </c>
      <c r="G16" s="15">
        <v>824056.74</v>
      </c>
      <c r="H16" s="15">
        <f t="shared" si="1"/>
        <v>49673.440000000061</v>
      </c>
    </row>
    <row r="17" spans="1:8">
      <c r="A17" s="4" t="s">
        <v>138</v>
      </c>
      <c r="B17" s="22"/>
      <c r="C17" s="15">
        <v>549373.04</v>
      </c>
      <c r="D17" s="15">
        <v>-10813.13</v>
      </c>
      <c r="E17" s="15">
        <f t="shared" si="0"/>
        <v>538559.91</v>
      </c>
      <c r="F17" s="15">
        <v>519610.1</v>
      </c>
      <c r="G17" s="15">
        <v>519002.77</v>
      </c>
      <c r="H17" s="15">
        <f t="shared" si="1"/>
        <v>18949.810000000056</v>
      </c>
    </row>
    <row r="18" spans="1:8">
      <c r="A18" s="4" t="s">
        <v>139</v>
      </c>
      <c r="B18" s="22"/>
      <c r="C18" s="15">
        <v>2005233.95</v>
      </c>
      <c r="D18" s="15">
        <v>694290.5</v>
      </c>
      <c r="E18" s="15">
        <f t="shared" si="0"/>
        <v>2699524.45</v>
      </c>
      <c r="F18" s="15">
        <v>2663327.91</v>
      </c>
      <c r="G18" s="15">
        <v>2659939.33</v>
      </c>
      <c r="H18" s="15">
        <f t="shared" si="1"/>
        <v>36196.540000000037</v>
      </c>
    </row>
    <row r="19" spans="1:8">
      <c r="A19" s="4" t="s">
        <v>140</v>
      </c>
      <c r="B19" s="22"/>
      <c r="C19" s="15">
        <v>2687532.67</v>
      </c>
      <c r="D19" s="15">
        <v>641279.34</v>
      </c>
      <c r="E19" s="15">
        <f t="shared" si="0"/>
        <v>3328812.01</v>
      </c>
      <c r="F19" s="15">
        <v>3109751.14</v>
      </c>
      <c r="G19" s="15">
        <v>2948801.45</v>
      </c>
      <c r="H19" s="15">
        <f t="shared" si="1"/>
        <v>219060.86999999965</v>
      </c>
    </row>
    <row r="20" spans="1:8">
      <c r="A20" s="4" t="s">
        <v>141</v>
      </c>
      <c r="B20" s="22"/>
      <c r="C20" s="15">
        <v>3891887.75</v>
      </c>
      <c r="D20" s="15">
        <v>18460.97</v>
      </c>
      <c r="E20" s="15">
        <f t="shared" si="0"/>
        <v>3910348.72</v>
      </c>
      <c r="F20" s="15">
        <v>3344394.1</v>
      </c>
      <c r="G20" s="15">
        <v>3039598.71</v>
      </c>
      <c r="H20" s="15">
        <f t="shared" si="1"/>
        <v>565954.62000000011</v>
      </c>
    </row>
    <row r="21" spans="1:8">
      <c r="A21" s="4" t="s">
        <v>142</v>
      </c>
      <c r="B21" s="22"/>
      <c r="C21" s="15">
        <v>12407907.800000001</v>
      </c>
      <c r="D21" s="15">
        <v>3448420.34</v>
      </c>
      <c r="E21" s="15">
        <f t="shared" si="0"/>
        <v>15856328.140000001</v>
      </c>
      <c r="F21" s="15">
        <v>12959840.060000001</v>
      </c>
      <c r="G21" s="15">
        <v>12945856.93</v>
      </c>
      <c r="H21" s="15">
        <f t="shared" si="1"/>
        <v>2896488.08</v>
      </c>
    </row>
    <row r="22" spans="1:8">
      <c r="A22" s="4" t="s">
        <v>143</v>
      </c>
      <c r="B22" s="22"/>
      <c r="C22" s="15">
        <v>2992702.35</v>
      </c>
      <c r="D22" s="15">
        <v>348561.42</v>
      </c>
      <c r="E22" s="15">
        <f t="shared" si="0"/>
        <v>3341263.77</v>
      </c>
      <c r="F22" s="15">
        <v>3202046.45</v>
      </c>
      <c r="G22" s="15">
        <v>3097763.75</v>
      </c>
      <c r="H22" s="15">
        <f t="shared" si="1"/>
        <v>139217.31999999983</v>
      </c>
    </row>
    <row r="23" spans="1:8">
      <c r="A23" s="4" t="s">
        <v>144</v>
      </c>
      <c r="B23" s="22"/>
      <c r="C23" s="15">
        <v>1728161.12</v>
      </c>
      <c r="D23" s="15">
        <v>-420252.77</v>
      </c>
      <c r="E23" s="15">
        <f t="shared" si="0"/>
        <v>1307908.3500000001</v>
      </c>
      <c r="F23" s="15">
        <v>1272288.22</v>
      </c>
      <c r="G23" s="15">
        <v>1268562.05</v>
      </c>
      <c r="H23" s="15">
        <f t="shared" si="1"/>
        <v>35620.130000000121</v>
      </c>
    </row>
    <row r="24" spans="1:8">
      <c r="A24" s="4" t="s">
        <v>145</v>
      </c>
      <c r="B24" s="22"/>
      <c r="C24" s="15">
        <v>41033369.950000003</v>
      </c>
      <c r="D24" s="15">
        <v>-22096710.91</v>
      </c>
      <c r="E24" s="15">
        <f t="shared" si="0"/>
        <v>18936659.040000003</v>
      </c>
      <c r="F24" s="15">
        <v>6614164.1200000001</v>
      </c>
      <c r="G24" s="15">
        <v>6112069.2999999998</v>
      </c>
      <c r="H24" s="15">
        <f t="shared" si="1"/>
        <v>12322494.920000002</v>
      </c>
    </row>
    <row r="25" spans="1:8">
      <c r="A25" s="4" t="s">
        <v>146</v>
      </c>
      <c r="B25" s="22"/>
      <c r="C25" s="15">
        <v>946305.01</v>
      </c>
      <c r="D25" s="15">
        <v>-122139.45</v>
      </c>
      <c r="E25" s="15">
        <f t="shared" si="0"/>
        <v>824165.56</v>
      </c>
      <c r="F25" s="15">
        <v>743569.1</v>
      </c>
      <c r="G25" s="15">
        <v>742391.14</v>
      </c>
      <c r="H25" s="15">
        <f t="shared" si="1"/>
        <v>80596.460000000079</v>
      </c>
    </row>
    <row r="26" spans="1:8">
      <c r="A26" s="4" t="s">
        <v>147</v>
      </c>
      <c r="B26" s="22"/>
      <c r="C26" s="15">
        <v>8280283.6299999999</v>
      </c>
      <c r="D26" s="15">
        <v>9362514</v>
      </c>
      <c r="E26" s="15">
        <f t="shared" si="0"/>
        <v>17642797.629999999</v>
      </c>
      <c r="F26" s="15">
        <v>14847198.58</v>
      </c>
      <c r="G26" s="15">
        <v>12398261.41</v>
      </c>
      <c r="H26" s="15">
        <f t="shared" si="1"/>
        <v>2795599.0499999989</v>
      </c>
    </row>
    <row r="27" spans="1:8">
      <c r="A27" s="4" t="s">
        <v>148</v>
      </c>
      <c r="B27" s="22"/>
      <c r="C27" s="15">
        <v>2220564.63</v>
      </c>
      <c r="D27" s="15">
        <v>30299.9</v>
      </c>
      <c r="E27" s="15">
        <f t="shared" si="0"/>
        <v>2250864.5299999998</v>
      </c>
      <c r="F27" s="15">
        <v>2009005.48</v>
      </c>
      <c r="G27" s="15">
        <v>2005541.66</v>
      </c>
      <c r="H27" s="15">
        <f t="shared" si="1"/>
        <v>241859.04999999981</v>
      </c>
    </row>
    <row r="28" spans="1:8">
      <c r="A28" s="4" t="s">
        <v>149</v>
      </c>
      <c r="B28" s="22"/>
      <c r="C28" s="15">
        <v>47503150.289999999</v>
      </c>
      <c r="D28" s="15">
        <v>10294995.41</v>
      </c>
      <c r="E28" s="15">
        <f t="shared" si="0"/>
        <v>57798145.700000003</v>
      </c>
      <c r="F28" s="15">
        <v>50311900.399999999</v>
      </c>
      <c r="G28" s="15">
        <v>47549972.409999996</v>
      </c>
      <c r="H28" s="15">
        <f t="shared" si="1"/>
        <v>7486245.3000000045</v>
      </c>
    </row>
    <row r="29" spans="1:8">
      <c r="A29" s="4" t="s">
        <v>150</v>
      </c>
      <c r="B29" s="22"/>
      <c r="C29" s="15">
        <v>11539222.74</v>
      </c>
      <c r="D29" s="15">
        <v>726144.14</v>
      </c>
      <c r="E29" s="15">
        <f t="shared" si="0"/>
        <v>12265366.880000001</v>
      </c>
      <c r="F29" s="15">
        <v>11811198.16</v>
      </c>
      <c r="G29" s="15">
        <v>11780108.619999999</v>
      </c>
      <c r="H29" s="15">
        <f t="shared" si="1"/>
        <v>454168.72000000067</v>
      </c>
    </row>
    <row r="30" spans="1:8">
      <c r="A30" s="4" t="s">
        <v>151</v>
      </c>
      <c r="B30" s="22"/>
      <c r="C30" s="15">
        <v>9495776.5700000003</v>
      </c>
      <c r="D30" s="15">
        <v>99525923.010000005</v>
      </c>
      <c r="E30" s="15">
        <f t="shared" si="0"/>
        <v>109021699.58000001</v>
      </c>
      <c r="F30" s="15">
        <v>81657808.290000007</v>
      </c>
      <c r="G30" s="15">
        <v>71569234.170000002</v>
      </c>
      <c r="H30" s="15">
        <f t="shared" si="1"/>
        <v>27363891.290000007</v>
      </c>
    </row>
    <row r="31" spans="1:8">
      <c r="A31" s="4" t="s">
        <v>152</v>
      </c>
      <c r="B31" s="22"/>
      <c r="C31" s="15">
        <v>4037858.85</v>
      </c>
      <c r="D31" s="15">
        <v>469324.7</v>
      </c>
      <c r="E31" s="15">
        <f t="shared" si="0"/>
        <v>4507183.55</v>
      </c>
      <c r="F31" s="15">
        <v>4334104.25</v>
      </c>
      <c r="G31" s="15">
        <v>4110726.89</v>
      </c>
      <c r="H31" s="15">
        <f t="shared" si="1"/>
        <v>173079.29999999981</v>
      </c>
    </row>
    <row r="32" spans="1:8">
      <c r="A32" s="4" t="s">
        <v>153</v>
      </c>
      <c r="B32" s="22"/>
      <c r="C32" s="15">
        <v>12398898.02</v>
      </c>
      <c r="D32" s="15">
        <v>14643.59</v>
      </c>
      <c r="E32" s="15">
        <f t="shared" si="0"/>
        <v>12413541.609999999</v>
      </c>
      <c r="F32" s="15">
        <v>11960903.4</v>
      </c>
      <c r="G32" s="15">
        <v>11701284.050000001</v>
      </c>
      <c r="H32" s="15">
        <f t="shared" si="1"/>
        <v>452638.20999999903</v>
      </c>
    </row>
    <row r="33" spans="1:8">
      <c r="A33" s="4" t="s">
        <v>154</v>
      </c>
      <c r="B33" s="22"/>
      <c r="C33" s="15">
        <v>3923546.95</v>
      </c>
      <c r="D33" s="15">
        <v>-95604.51</v>
      </c>
      <c r="E33" s="15">
        <f t="shared" si="0"/>
        <v>3827942.4400000004</v>
      </c>
      <c r="F33" s="15">
        <v>3681063.11</v>
      </c>
      <c r="G33" s="15">
        <v>3555238.03</v>
      </c>
      <c r="H33" s="15">
        <f t="shared" si="1"/>
        <v>146879.33000000054</v>
      </c>
    </row>
    <row r="34" spans="1:8">
      <c r="A34" s="4" t="s">
        <v>155</v>
      </c>
      <c r="B34" s="22"/>
      <c r="C34" s="15">
        <v>3045880.69</v>
      </c>
      <c r="D34" s="15">
        <v>-27985.58</v>
      </c>
      <c r="E34" s="15">
        <f t="shared" si="0"/>
        <v>3017895.11</v>
      </c>
      <c r="F34" s="15">
        <v>2854214.44</v>
      </c>
      <c r="G34" s="15">
        <v>2791169.79</v>
      </c>
      <c r="H34" s="15">
        <f t="shared" si="1"/>
        <v>163680.66999999993</v>
      </c>
    </row>
    <row r="35" spans="1:8">
      <c r="A35" s="4" t="s">
        <v>156</v>
      </c>
      <c r="B35" s="22"/>
      <c r="C35" s="15">
        <v>2047613.28</v>
      </c>
      <c r="D35" s="15">
        <v>-244756.44</v>
      </c>
      <c r="E35" s="15">
        <f t="shared" si="0"/>
        <v>1802856.84</v>
      </c>
      <c r="F35" s="15">
        <v>1747356.77</v>
      </c>
      <c r="G35" s="15">
        <v>1744768.83</v>
      </c>
      <c r="H35" s="15">
        <f t="shared" si="1"/>
        <v>55500.070000000065</v>
      </c>
    </row>
    <row r="36" spans="1:8">
      <c r="A36" s="4" t="s">
        <v>157</v>
      </c>
      <c r="B36" s="22"/>
      <c r="C36" s="15">
        <v>1355354.7</v>
      </c>
      <c r="D36" s="15">
        <v>480895.47</v>
      </c>
      <c r="E36" s="15">
        <f t="shared" si="0"/>
        <v>1836250.17</v>
      </c>
      <c r="F36" s="15">
        <v>1727975.39</v>
      </c>
      <c r="G36" s="15">
        <v>1691603.07</v>
      </c>
      <c r="H36" s="15">
        <f t="shared" si="1"/>
        <v>108274.78000000003</v>
      </c>
    </row>
    <row r="37" spans="1:8">
      <c r="A37" s="4" t="s">
        <v>158</v>
      </c>
      <c r="B37" s="22"/>
      <c r="C37" s="15">
        <v>9406635.1899999995</v>
      </c>
      <c r="D37" s="15">
        <v>5263051.08</v>
      </c>
      <c r="E37" s="15">
        <f t="shared" si="0"/>
        <v>14669686.27</v>
      </c>
      <c r="F37" s="15">
        <v>14343022.460000001</v>
      </c>
      <c r="G37" s="15">
        <v>11871256.630000001</v>
      </c>
      <c r="H37" s="15">
        <f t="shared" si="1"/>
        <v>326663.80999999866</v>
      </c>
    </row>
    <row r="38" spans="1:8">
      <c r="A38" s="4" t="s">
        <v>159</v>
      </c>
      <c r="B38" s="22"/>
      <c r="C38" s="15">
        <v>7558561.2000000002</v>
      </c>
      <c r="D38" s="15">
        <v>2161288.29</v>
      </c>
      <c r="E38" s="15">
        <f t="shared" si="0"/>
        <v>9719849.4900000002</v>
      </c>
      <c r="F38" s="15">
        <v>9549101.4499999993</v>
      </c>
      <c r="G38" s="15">
        <v>9310178.8399999999</v>
      </c>
      <c r="H38" s="15">
        <f t="shared" si="1"/>
        <v>170748.04000000097</v>
      </c>
    </row>
    <row r="39" spans="1:8">
      <c r="A39" s="4" t="s">
        <v>160</v>
      </c>
      <c r="B39" s="22"/>
      <c r="C39" s="15">
        <v>1658060.44</v>
      </c>
      <c r="D39" s="15">
        <v>89080.39</v>
      </c>
      <c r="E39" s="15">
        <f t="shared" si="0"/>
        <v>1747140.8299999998</v>
      </c>
      <c r="F39" s="15">
        <v>1642841.98</v>
      </c>
      <c r="G39" s="15">
        <v>1585320.01</v>
      </c>
      <c r="H39" s="15">
        <f t="shared" si="1"/>
        <v>104298.84999999986</v>
      </c>
    </row>
    <row r="40" spans="1:8">
      <c r="A40" s="4" t="s">
        <v>161</v>
      </c>
      <c r="B40" s="22"/>
      <c r="C40" s="15">
        <v>4895098.54</v>
      </c>
      <c r="D40" s="15">
        <v>-59464.78</v>
      </c>
      <c r="E40" s="15">
        <f t="shared" si="0"/>
        <v>4835633.76</v>
      </c>
      <c r="F40" s="15">
        <v>4639282.62</v>
      </c>
      <c r="G40" s="15">
        <v>4253133.6900000004</v>
      </c>
      <c r="H40" s="15">
        <f t="shared" si="1"/>
        <v>196351.13999999966</v>
      </c>
    </row>
    <row r="41" spans="1:8">
      <c r="A41" s="4" t="s">
        <v>162</v>
      </c>
      <c r="B41" s="22"/>
      <c r="C41" s="15">
        <v>4244451.17</v>
      </c>
      <c r="D41" s="15">
        <v>-235335.13</v>
      </c>
      <c r="E41" s="15">
        <f t="shared" si="0"/>
        <v>4009116.04</v>
      </c>
      <c r="F41" s="15">
        <v>3882076.29</v>
      </c>
      <c r="G41" s="15">
        <v>3801589.07</v>
      </c>
      <c r="H41" s="15">
        <f t="shared" si="1"/>
        <v>127039.75</v>
      </c>
    </row>
    <row r="42" spans="1:8">
      <c r="A42" s="4" t="s">
        <v>163</v>
      </c>
      <c r="B42" s="22"/>
      <c r="C42" s="15">
        <v>542654.81000000006</v>
      </c>
      <c r="D42" s="15">
        <v>-111986.85</v>
      </c>
      <c r="E42" s="15">
        <f t="shared" si="0"/>
        <v>430667.96000000008</v>
      </c>
      <c r="F42" s="15">
        <v>420543.78</v>
      </c>
      <c r="G42" s="15">
        <v>419406.41</v>
      </c>
      <c r="H42" s="15">
        <f t="shared" si="1"/>
        <v>10124.180000000051</v>
      </c>
    </row>
    <row r="43" spans="1:8">
      <c r="A43" s="4" t="s">
        <v>164</v>
      </c>
      <c r="B43" s="22"/>
      <c r="C43" s="15">
        <v>2162167.42</v>
      </c>
      <c r="D43" s="15">
        <v>-4533.6000000000004</v>
      </c>
      <c r="E43" s="15">
        <f t="shared" si="0"/>
        <v>2157633.8199999998</v>
      </c>
      <c r="F43" s="15">
        <v>2058581.24</v>
      </c>
      <c r="G43" s="15">
        <v>1951655.7</v>
      </c>
      <c r="H43" s="15">
        <f t="shared" si="1"/>
        <v>99052.579999999842</v>
      </c>
    </row>
    <row r="44" spans="1:8">
      <c r="A44" s="4" t="s">
        <v>165</v>
      </c>
      <c r="B44" s="22"/>
      <c r="C44" s="15">
        <v>1666043.29</v>
      </c>
      <c r="D44" s="15">
        <v>-21107.09</v>
      </c>
      <c r="E44" s="15">
        <f t="shared" si="0"/>
        <v>1644936.2</v>
      </c>
      <c r="F44" s="15">
        <v>1586418.3</v>
      </c>
      <c r="G44" s="15">
        <v>1475877.56</v>
      </c>
      <c r="H44" s="15">
        <f t="shared" si="1"/>
        <v>58517.899999999907</v>
      </c>
    </row>
    <row r="45" spans="1:8">
      <c r="A45" s="4" t="s">
        <v>166</v>
      </c>
      <c r="B45" s="22"/>
      <c r="C45" s="15">
        <v>3889660.59</v>
      </c>
      <c r="D45" s="15">
        <v>1737859.08</v>
      </c>
      <c r="E45" s="15">
        <f t="shared" si="0"/>
        <v>5627519.6699999999</v>
      </c>
      <c r="F45" s="15">
        <v>4713117.9400000004</v>
      </c>
      <c r="G45" s="15">
        <v>4710489.99</v>
      </c>
      <c r="H45" s="15">
        <f t="shared" si="1"/>
        <v>914401.72999999952</v>
      </c>
    </row>
    <row r="46" spans="1:8">
      <c r="A46" s="4"/>
      <c r="B46" s="22"/>
      <c r="C46" s="15"/>
      <c r="D46" s="15"/>
      <c r="E46" s="15"/>
      <c r="F46" s="15"/>
      <c r="G46" s="15"/>
      <c r="H46" s="15"/>
    </row>
    <row r="47" spans="1:8">
      <c r="A47" s="4"/>
      <c r="B47" s="25"/>
      <c r="C47" s="16"/>
      <c r="D47" s="16"/>
      <c r="E47" s="16"/>
      <c r="F47" s="16"/>
      <c r="G47" s="16"/>
      <c r="H47" s="16"/>
    </row>
    <row r="48" spans="1:8">
      <c r="A48" s="26"/>
      <c r="B48" s="47" t="s">
        <v>53</v>
      </c>
      <c r="C48" s="23">
        <f t="shared" ref="C48:H48" si="2">SUM(C7:C47)</f>
        <v>241363148.97999993</v>
      </c>
      <c r="D48" s="23">
        <f t="shared" si="2"/>
        <v>122366317.66000003</v>
      </c>
      <c r="E48" s="23">
        <f t="shared" si="2"/>
        <v>363729466.63999999</v>
      </c>
      <c r="F48" s="23">
        <f t="shared" si="2"/>
        <v>304961321.69000006</v>
      </c>
      <c r="G48" s="23">
        <f t="shared" si="2"/>
        <v>284123148.65000004</v>
      </c>
      <c r="H48" s="23">
        <f t="shared" si="2"/>
        <v>58768144.95000001</v>
      </c>
    </row>
    <row r="51" spans="1:8" ht="45" hidden="1" customHeight="1">
      <c r="A51" s="59" t="s">
        <v>168</v>
      </c>
      <c r="B51" s="60"/>
      <c r="C51" s="60"/>
      <c r="D51" s="60"/>
      <c r="E51" s="60"/>
      <c r="F51" s="60"/>
      <c r="G51" s="60"/>
      <c r="H51" s="61"/>
    </row>
    <row r="52" spans="1:8" hidden="1"/>
    <row r="53" spans="1:8" hidden="1">
      <c r="A53" s="64" t="s">
        <v>54</v>
      </c>
      <c r="B53" s="65"/>
      <c r="C53" s="59" t="s">
        <v>60</v>
      </c>
      <c r="D53" s="60"/>
      <c r="E53" s="60"/>
      <c r="F53" s="60"/>
      <c r="G53" s="61"/>
      <c r="H53" s="62" t="s">
        <v>59</v>
      </c>
    </row>
    <row r="54" spans="1:8" ht="22.5" hidden="1">
      <c r="A54" s="66"/>
      <c r="B54" s="67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63"/>
    </row>
    <row r="55" spans="1:8" hidden="1">
      <c r="A55" s="68"/>
      <c r="B55" s="69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hidden="1">
      <c r="A56" s="28"/>
      <c r="B56" s="29"/>
      <c r="C56" s="33"/>
      <c r="D56" s="33"/>
      <c r="E56" s="33"/>
      <c r="F56" s="33"/>
      <c r="G56" s="33"/>
      <c r="H56" s="33"/>
    </row>
    <row r="57" spans="1:8" hidden="1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hidden="1">
      <c r="A58" s="4" t="s">
        <v>9</v>
      </c>
      <c r="B58" s="2"/>
      <c r="C58" s="34">
        <v>0</v>
      </c>
      <c r="D58" s="34">
        <v>0</v>
      </c>
      <c r="E58" s="34">
        <f t="shared" ref="E58:E60" si="3">C58+D58</f>
        <v>0</v>
      </c>
      <c r="F58" s="34">
        <v>0</v>
      </c>
      <c r="G58" s="34">
        <v>0</v>
      </c>
      <c r="H58" s="34">
        <f t="shared" ref="H58:H60" si="4">E58-F58</f>
        <v>0</v>
      </c>
    </row>
    <row r="59" spans="1:8" hidden="1">
      <c r="A59" s="4" t="s">
        <v>10</v>
      </c>
      <c r="B59" s="2"/>
      <c r="C59" s="34">
        <v>0</v>
      </c>
      <c r="D59" s="34">
        <v>0</v>
      </c>
      <c r="E59" s="34">
        <f t="shared" si="3"/>
        <v>0</v>
      </c>
      <c r="F59" s="34">
        <v>0</v>
      </c>
      <c r="G59" s="34">
        <v>0</v>
      </c>
      <c r="H59" s="34">
        <f t="shared" si="4"/>
        <v>0</v>
      </c>
    </row>
    <row r="60" spans="1:8" hidden="1">
      <c r="A60" s="4" t="s">
        <v>11</v>
      </c>
      <c r="B60" s="2"/>
      <c r="C60" s="34">
        <v>0</v>
      </c>
      <c r="D60" s="34">
        <v>0</v>
      </c>
      <c r="E60" s="34">
        <f t="shared" si="3"/>
        <v>0</v>
      </c>
      <c r="F60" s="34">
        <v>0</v>
      </c>
      <c r="G60" s="34">
        <v>0</v>
      </c>
      <c r="H60" s="34">
        <f t="shared" si="4"/>
        <v>0</v>
      </c>
    </row>
    <row r="61" spans="1:8" hidden="1">
      <c r="A61" s="4"/>
      <c r="B61" s="2"/>
      <c r="C61" s="35"/>
      <c r="D61" s="35"/>
      <c r="E61" s="35"/>
      <c r="F61" s="35"/>
      <c r="G61" s="35"/>
      <c r="H61" s="35"/>
    </row>
    <row r="62" spans="1:8" hidden="1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3" spans="1:8" ht="11.25" hidden="1" customHeight="1"/>
    <row r="64" spans="1:8" hidden="1"/>
    <row r="65" spans="1:8" ht="45" hidden="1" customHeight="1">
      <c r="A65" s="59" t="s">
        <v>167</v>
      </c>
      <c r="B65" s="60"/>
      <c r="C65" s="60"/>
      <c r="D65" s="60"/>
      <c r="E65" s="60"/>
      <c r="F65" s="60"/>
      <c r="G65" s="60"/>
      <c r="H65" s="61"/>
    </row>
    <row r="66" spans="1:8" hidden="1">
      <c r="A66" s="64" t="s">
        <v>54</v>
      </c>
      <c r="B66" s="65"/>
      <c r="C66" s="59" t="s">
        <v>60</v>
      </c>
      <c r="D66" s="60"/>
      <c r="E66" s="60"/>
      <c r="F66" s="60"/>
      <c r="G66" s="61"/>
      <c r="H66" s="62" t="s">
        <v>59</v>
      </c>
    </row>
    <row r="67" spans="1:8" ht="22.5" hidden="1">
      <c r="A67" s="66"/>
      <c r="B67" s="67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63"/>
    </row>
    <row r="68" spans="1:8" hidden="1">
      <c r="A68" s="68"/>
      <c r="B68" s="69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hidden="1">
      <c r="A69" s="28"/>
      <c r="B69" s="29"/>
      <c r="C69" s="33"/>
      <c r="D69" s="33"/>
      <c r="E69" s="33"/>
      <c r="F69" s="33"/>
      <c r="G69" s="33"/>
      <c r="H69" s="33"/>
    </row>
    <row r="70" spans="1:8" ht="22.5" hidden="1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hidden="1">
      <c r="A71" s="4"/>
      <c r="B71" s="31"/>
      <c r="C71" s="34"/>
      <c r="D71" s="34"/>
      <c r="E71" s="34"/>
      <c r="F71" s="34"/>
      <c r="G71" s="34"/>
      <c r="H71" s="34"/>
    </row>
    <row r="72" spans="1:8" hidden="1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hidden="1">
      <c r="A73" s="4"/>
      <c r="B73" s="31"/>
      <c r="C73" s="34"/>
      <c r="D73" s="34"/>
      <c r="E73" s="34"/>
      <c r="F73" s="34"/>
      <c r="G73" s="34"/>
      <c r="H73" s="34"/>
    </row>
    <row r="74" spans="1:8" ht="22.5" hidden="1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hidden="1">
      <c r="A75" s="4"/>
      <c r="B75" s="31"/>
      <c r="C75" s="34"/>
      <c r="D75" s="34"/>
      <c r="E75" s="34"/>
      <c r="F75" s="34"/>
      <c r="G75" s="34"/>
      <c r="H75" s="34"/>
    </row>
    <row r="76" spans="1:8" ht="22.5" hidden="1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idden="1">
      <c r="A77" s="4"/>
      <c r="B77" s="31"/>
      <c r="C77" s="34"/>
      <c r="D77" s="34"/>
      <c r="E77" s="34"/>
      <c r="F77" s="34"/>
      <c r="G77" s="34"/>
      <c r="H77" s="34"/>
    </row>
    <row r="78" spans="1:8" ht="22.5" hidden="1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hidden="1">
      <c r="A79" s="4"/>
      <c r="B79" s="31"/>
      <c r="C79" s="34"/>
      <c r="D79" s="34"/>
      <c r="E79" s="34"/>
      <c r="F79" s="34"/>
      <c r="G79" s="34"/>
      <c r="H79" s="34"/>
    </row>
    <row r="80" spans="1:8" ht="22.5" hidden="1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hidden="1">
      <c r="A81" s="4"/>
      <c r="B81" s="31"/>
      <c r="C81" s="34"/>
      <c r="D81" s="34"/>
      <c r="E81" s="34"/>
      <c r="F81" s="34"/>
      <c r="G81" s="34"/>
      <c r="H81" s="34"/>
    </row>
    <row r="82" spans="1:8" hidden="1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hidden="1">
      <c r="A83" s="30"/>
      <c r="B83" s="32"/>
      <c r="C83" s="35"/>
      <c r="D83" s="35"/>
      <c r="E83" s="35"/>
      <c r="F83" s="35"/>
      <c r="G83" s="35"/>
      <c r="H83" s="35"/>
    </row>
    <row r="84" spans="1:8" hidden="1">
      <c r="A84" s="26"/>
      <c r="B84" s="47" t="s">
        <v>53</v>
      </c>
      <c r="C84" s="23">
        <f t="shared" ref="C84:H84" si="5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  <row r="86" spans="1:8" hidden="1"/>
    <row r="87" spans="1:8" ht="14.25">
      <c r="B87" s="53" t="s">
        <v>171</v>
      </c>
    </row>
    <row r="89" spans="1:8" ht="39" customHeight="1">
      <c r="B89" s="32"/>
      <c r="E89" s="32"/>
      <c r="F89" s="32"/>
      <c r="G89" s="32"/>
    </row>
    <row r="90" spans="1:8" ht="12">
      <c r="B90" s="57" t="s">
        <v>172</v>
      </c>
      <c r="E90" s="70" t="s">
        <v>175</v>
      </c>
      <c r="F90" s="70"/>
      <c r="G90" s="70"/>
    </row>
    <row r="91" spans="1:8" ht="85.5" customHeight="1">
      <c r="B91" s="55" t="s">
        <v>173</v>
      </c>
      <c r="E91" s="71" t="s">
        <v>169</v>
      </c>
      <c r="F91" s="71"/>
      <c r="G91" s="71"/>
    </row>
    <row r="92" spans="1:8" ht="12">
      <c r="B92" s="57" t="s">
        <v>174</v>
      </c>
      <c r="E92" s="56"/>
      <c r="F92" s="56"/>
    </row>
    <row r="93" spans="1:8" ht="12">
      <c r="B93" s="51" t="s">
        <v>170</v>
      </c>
      <c r="E93" s="58"/>
      <c r="F93" s="58"/>
    </row>
  </sheetData>
  <sheetProtection formatCells="0" formatColumns="0" formatRows="0" insertRows="0" deleteRows="0" autoFilter="0"/>
  <mergeCells count="15">
    <mergeCell ref="E93:F93"/>
    <mergeCell ref="A65:H65"/>
    <mergeCell ref="A66:B68"/>
    <mergeCell ref="C66:G66"/>
    <mergeCell ref="H66:H67"/>
    <mergeCell ref="E90:G90"/>
    <mergeCell ref="E91:G91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27559055118110237" right="0.39370078740157483" top="0.39370078740157483" bottom="0.31496062992125984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>
      <selection activeCell="H43" sqref="H43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9" t="s">
        <v>179</v>
      </c>
      <c r="B1" s="60"/>
      <c r="C1" s="60"/>
      <c r="D1" s="60"/>
      <c r="E1" s="60"/>
      <c r="F1" s="60"/>
      <c r="G1" s="60"/>
      <c r="H1" s="61"/>
    </row>
    <row r="2" spans="1:8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127533420.77000001</v>
      </c>
      <c r="D6" s="15">
        <f t="shared" si="0"/>
        <v>28425074.509999998</v>
      </c>
      <c r="E6" s="15">
        <f t="shared" si="0"/>
        <v>155958495.28</v>
      </c>
      <c r="F6" s="15">
        <f t="shared" si="0"/>
        <v>142636024.84999999</v>
      </c>
      <c r="G6" s="15">
        <f t="shared" si="0"/>
        <v>138647046.47</v>
      </c>
      <c r="H6" s="15">
        <f t="shared" si="0"/>
        <v>13322470.430000002</v>
      </c>
    </row>
    <row r="7" spans="1:8">
      <c r="A7" s="38"/>
      <c r="B7" s="42" t="s">
        <v>42</v>
      </c>
      <c r="C7" s="15">
        <v>18408457.379999999</v>
      </c>
      <c r="D7" s="15">
        <v>10864803.08</v>
      </c>
      <c r="E7" s="15">
        <f>C7+D7</f>
        <v>29273260.460000001</v>
      </c>
      <c r="F7" s="15">
        <v>28863322.949999999</v>
      </c>
      <c r="G7" s="15">
        <v>28658736.109999999</v>
      </c>
      <c r="H7" s="15">
        <f>E7-F7</f>
        <v>409937.51000000164</v>
      </c>
    </row>
    <row r="8" spans="1:8">
      <c r="A8" s="38"/>
      <c r="B8" s="42" t="s">
        <v>17</v>
      </c>
      <c r="C8" s="15">
        <v>985988.71</v>
      </c>
      <c r="D8" s="15">
        <v>55925.61</v>
      </c>
      <c r="E8" s="15">
        <f t="shared" ref="E8:E14" si="1">C8+D8</f>
        <v>1041914.32</v>
      </c>
      <c r="F8" s="15">
        <v>1009163.11</v>
      </c>
      <c r="G8" s="15">
        <v>1008053.53</v>
      </c>
      <c r="H8" s="15">
        <f t="shared" ref="H8:H14" si="2">E8-F8</f>
        <v>32751.209999999963</v>
      </c>
    </row>
    <row r="9" spans="1:8">
      <c r="A9" s="38"/>
      <c r="B9" s="42" t="s">
        <v>43</v>
      </c>
      <c r="C9" s="15">
        <v>14841654.41</v>
      </c>
      <c r="D9" s="15">
        <v>-362518.92</v>
      </c>
      <c r="E9" s="15">
        <f t="shared" si="1"/>
        <v>14479135.49</v>
      </c>
      <c r="F9" s="15">
        <v>13613760.35</v>
      </c>
      <c r="G9" s="15">
        <v>13471817.24</v>
      </c>
      <c r="H9" s="15">
        <f t="shared" si="2"/>
        <v>865375.1400000006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14147068.92</v>
      </c>
      <c r="D11" s="15">
        <v>3029698.49</v>
      </c>
      <c r="E11" s="15">
        <f t="shared" si="1"/>
        <v>17176767.41</v>
      </c>
      <c r="F11" s="15">
        <v>14245776.199999999</v>
      </c>
      <c r="G11" s="15">
        <v>14219035.98</v>
      </c>
      <c r="H11" s="15">
        <f t="shared" si="2"/>
        <v>2930991.2100000009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65046790.450000003</v>
      </c>
      <c r="D13" s="15">
        <v>11930115.359999999</v>
      </c>
      <c r="E13" s="15">
        <f t="shared" si="1"/>
        <v>76976905.810000002</v>
      </c>
      <c r="F13" s="15">
        <v>68281800.340000004</v>
      </c>
      <c r="G13" s="15">
        <v>65023037.729999997</v>
      </c>
      <c r="H13" s="15">
        <f t="shared" si="2"/>
        <v>8695105.4699999988</v>
      </c>
    </row>
    <row r="14" spans="1:8">
      <c r="A14" s="38"/>
      <c r="B14" s="42" t="s">
        <v>19</v>
      </c>
      <c r="C14" s="15">
        <v>14103460.9</v>
      </c>
      <c r="D14" s="15">
        <v>2907050.89</v>
      </c>
      <c r="E14" s="15">
        <f t="shared" si="1"/>
        <v>17010511.789999999</v>
      </c>
      <c r="F14" s="15">
        <v>16622201.9</v>
      </c>
      <c r="G14" s="15">
        <v>16266365.880000001</v>
      </c>
      <c r="H14" s="15">
        <f t="shared" si="2"/>
        <v>388309.88999999873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109940067.62</v>
      </c>
      <c r="D16" s="15">
        <f t="shared" si="3"/>
        <v>92203384.069999993</v>
      </c>
      <c r="E16" s="15">
        <f t="shared" si="3"/>
        <v>202143451.69</v>
      </c>
      <c r="F16" s="15">
        <f t="shared" si="3"/>
        <v>157612178.89999998</v>
      </c>
      <c r="G16" s="15">
        <f t="shared" si="3"/>
        <v>140765612.18999997</v>
      </c>
      <c r="H16" s="15">
        <f t="shared" si="3"/>
        <v>44531272.789999984</v>
      </c>
    </row>
    <row r="17" spans="1:8">
      <c r="A17" s="38"/>
      <c r="B17" s="42" t="s">
        <v>45</v>
      </c>
      <c r="C17" s="15">
        <v>1658060.44</v>
      </c>
      <c r="D17" s="15">
        <v>89080.39</v>
      </c>
      <c r="E17" s="15">
        <f>C17+D17</f>
        <v>1747140.8299999998</v>
      </c>
      <c r="F17" s="15">
        <v>1642841.98</v>
      </c>
      <c r="G17" s="15">
        <v>1585320.01</v>
      </c>
      <c r="H17" s="15">
        <f t="shared" ref="H17:H23" si="4">E17-F17</f>
        <v>104298.84999999986</v>
      </c>
    </row>
    <row r="18" spans="1:8">
      <c r="A18" s="38"/>
      <c r="B18" s="42" t="s">
        <v>28</v>
      </c>
      <c r="C18" s="15">
        <v>94641116.959999993</v>
      </c>
      <c r="D18" s="15">
        <v>93072392.799999997</v>
      </c>
      <c r="E18" s="15">
        <f t="shared" ref="E18:E23" si="5">C18+D18</f>
        <v>187713509.75999999</v>
      </c>
      <c r="F18" s="15">
        <v>143868078.18000001</v>
      </c>
      <c r="G18" s="15">
        <v>127183852.23999999</v>
      </c>
      <c r="H18" s="15">
        <f t="shared" si="4"/>
        <v>43845431.579999983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7940979.2300000004</v>
      </c>
      <c r="D20" s="15">
        <v>-514627.69</v>
      </c>
      <c r="E20" s="15">
        <f t="shared" si="5"/>
        <v>7426351.54</v>
      </c>
      <c r="F20" s="15">
        <v>7066319.7300000004</v>
      </c>
      <c r="G20" s="15">
        <v>7044303.4800000004</v>
      </c>
      <c r="H20" s="15">
        <f t="shared" si="4"/>
        <v>360031.80999999959</v>
      </c>
    </row>
    <row r="21" spans="1:8">
      <c r="A21" s="38"/>
      <c r="B21" s="42" t="s">
        <v>47</v>
      </c>
      <c r="C21" s="15">
        <v>4787105.9800000004</v>
      </c>
      <c r="D21" s="15">
        <v>-347321.98</v>
      </c>
      <c r="E21" s="15">
        <f t="shared" si="5"/>
        <v>4439784</v>
      </c>
      <c r="F21" s="15">
        <v>4302620.07</v>
      </c>
      <c r="G21" s="15">
        <v>4220995.4800000004</v>
      </c>
      <c r="H21" s="15">
        <f t="shared" si="4"/>
        <v>137163.9299999997</v>
      </c>
    </row>
    <row r="22" spans="1:8">
      <c r="A22" s="38"/>
      <c r="B22" s="42" t="s">
        <v>48</v>
      </c>
      <c r="C22" s="15">
        <v>912805.01</v>
      </c>
      <c r="D22" s="15">
        <v>-96139.45</v>
      </c>
      <c r="E22" s="15">
        <f t="shared" si="5"/>
        <v>816665.56</v>
      </c>
      <c r="F22" s="15">
        <v>732318.94</v>
      </c>
      <c r="G22" s="15">
        <v>731140.98</v>
      </c>
      <c r="H22" s="15">
        <f t="shared" si="4"/>
        <v>84346.620000000112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3889660.59</v>
      </c>
      <c r="D25" s="15">
        <f t="shared" si="6"/>
        <v>1737859.08</v>
      </c>
      <c r="E25" s="15">
        <f t="shared" si="6"/>
        <v>5627519.6699999999</v>
      </c>
      <c r="F25" s="15">
        <f t="shared" si="6"/>
        <v>4713117.9400000004</v>
      </c>
      <c r="G25" s="15">
        <f t="shared" si="6"/>
        <v>4710489.99</v>
      </c>
      <c r="H25" s="15">
        <f t="shared" si="6"/>
        <v>914401.72999999952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3889660.59</v>
      </c>
      <c r="D33" s="15">
        <v>1737859.08</v>
      </c>
      <c r="E33" s="15">
        <f t="shared" si="8"/>
        <v>5627519.6699999999</v>
      </c>
      <c r="F33" s="15">
        <v>4713117.9400000004</v>
      </c>
      <c r="G33" s="15">
        <v>4710489.99</v>
      </c>
      <c r="H33" s="15">
        <f t="shared" si="7"/>
        <v>914401.72999999952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53</v>
      </c>
      <c r="C42" s="23">
        <f t="shared" ref="C42:H42" si="12">SUM(C36+C25+C16+C6)</f>
        <v>241363148.98000002</v>
      </c>
      <c r="D42" s="23">
        <f t="shared" si="12"/>
        <v>122366317.66</v>
      </c>
      <c r="E42" s="23">
        <f t="shared" si="12"/>
        <v>363729466.63999999</v>
      </c>
      <c r="F42" s="23">
        <f t="shared" si="12"/>
        <v>304961321.68999994</v>
      </c>
      <c r="G42" s="23">
        <f t="shared" si="12"/>
        <v>284123148.64999998</v>
      </c>
      <c r="H42" s="23">
        <f t="shared" si="12"/>
        <v>58768144.949999981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 ht="15">
      <c r="A44" s="37"/>
      <c r="B44" s="52" t="s">
        <v>171</v>
      </c>
      <c r="C44" s="37"/>
      <c r="D44" s="37"/>
      <c r="E44" s="37"/>
      <c r="F44" s="37"/>
      <c r="G44" s="37"/>
      <c r="H44" s="37"/>
    </row>
    <row r="45" spans="1:8">
      <c r="A45" s="37"/>
      <c r="B45" s="1"/>
      <c r="C45" s="1"/>
      <c r="D45" s="1"/>
      <c r="E45" s="1"/>
      <c r="F45" s="1"/>
      <c r="G45" s="37"/>
      <c r="H45" s="37"/>
    </row>
    <row r="46" spans="1:8">
      <c r="B46" s="1"/>
      <c r="C46" s="1"/>
      <c r="D46" s="1"/>
      <c r="E46" s="1"/>
      <c r="F46" s="1"/>
    </row>
    <row r="47" spans="1:8">
      <c r="B47" s="1"/>
      <c r="C47" s="1"/>
      <c r="D47" s="1"/>
      <c r="E47" s="1"/>
      <c r="F47" s="1"/>
    </row>
    <row r="48" spans="1:8">
      <c r="B48" s="32"/>
      <c r="C48" s="1"/>
      <c r="D48" s="1"/>
      <c r="E48" s="32"/>
      <c r="F48" s="32"/>
      <c r="G48" s="32"/>
    </row>
    <row r="49" spans="2:7" ht="12">
      <c r="B49" s="57" t="s">
        <v>172</v>
      </c>
      <c r="C49" s="1"/>
      <c r="D49" s="1"/>
      <c r="E49" s="70" t="s">
        <v>175</v>
      </c>
      <c r="F49" s="70"/>
      <c r="G49" s="70"/>
    </row>
    <row r="50" spans="2:7" ht="72" customHeight="1">
      <c r="B50" s="55" t="s">
        <v>173</v>
      </c>
      <c r="C50" s="1"/>
      <c r="D50" s="1"/>
      <c r="E50" s="71" t="s">
        <v>169</v>
      </c>
      <c r="F50" s="71"/>
      <c r="G50" s="71"/>
    </row>
    <row r="51" spans="2:7" ht="12">
      <c r="B51" s="57" t="s">
        <v>174</v>
      </c>
      <c r="C51" s="1"/>
      <c r="D51" s="1"/>
      <c r="E51" s="56"/>
      <c r="F51" s="56"/>
      <c r="G51" s="1"/>
    </row>
    <row r="52" spans="2:7" ht="12">
      <c r="B52" s="51" t="s">
        <v>170</v>
      </c>
      <c r="C52" s="1"/>
      <c r="D52" s="1"/>
      <c r="E52" s="58"/>
      <c r="F52" s="58"/>
      <c r="G52" s="1"/>
    </row>
  </sheetData>
  <sheetProtection formatCells="0" formatColumns="0" formatRows="0" autoFilter="0"/>
  <mergeCells count="7">
    <mergeCell ref="E52:F52"/>
    <mergeCell ref="A1:H1"/>
    <mergeCell ref="A2:B4"/>
    <mergeCell ref="C2:G2"/>
    <mergeCell ref="H2:H3"/>
    <mergeCell ref="E49:G49"/>
    <mergeCell ref="E50:G50"/>
  </mergeCells>
  <printOptions horizontalCentered="1"/>
  <pageMargins left="0.70866141732283472" right="0.70866141732283472" top="0.39370078740157483" bottom="0.3937007874015748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CA!Títulos_a_imprimir</vt:lpstr>
      <vt:lpstr>COG!Títulos_a_imprimir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2022-01-26T20:31:00Z</cp:lastPrinted>
  <dcterms:created xsi:type="dcterms:W3CDTF">2014-02-10T03:37:14Z</dcterms:created>
  <dcterms:modified xsi:type="dcterms:W3CDTF">2022-01-26T20:34:22Z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