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ctos Contables_Nva Admon\PRIMER TRIMESTRE_2022\"/>
    </mc:Choice>
  </mc:AlternateContent>
  <bookViews>
    <workbookView xWindow="0" yWindow="0" windowWidth="20490" windowHeight="891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E10" i="6"/>
  <c r="H10" i="6" s="1"/>
  <c r="E11" i="6"/>
  <c r="E12" i="6"/>
  <c r="H75" i="6"/>
  <c r="H71" i="6"/>
  <c r="H67" i="6"/>
  <c r="H63" i="6"/>
  <c r="H59" i="6"/>
  <c r="H55" i="6"/>
  <c r="H51" i="6"/>
  <c r="H47" i="6"/>
  <c r="H39" i="6"/>
  <c r="H35" i="6"/>
  <c r="H31" i="6"/>
  <c r="H12" i="6"/>
  <c r="H11" i="6"/>
  <c r="H9" i="6"/>
  <c r="H8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E43" i="6" s="1"/>
  <c r="C33" i="6"/>
  <c r="C23" i="6"/>
  <c r="C13" i="6"/>
  <c r="C5" i="6"/>
  <c r="H43" i="6" l="1"/>
  <c r="E33" i="6"/>
  <c r="H33" i="6" s="1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<sst xmlns="http://schemas.openxmlformats.org/spreadsheetml/2006/main" count="203" uniqueCount="142">
  <si>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</si>
  <si>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</si>
  <si>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</si>
  <si>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</si>
  <si>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</si>
  <si>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</si>
  <si>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</si>
  <si>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</si>
  <si>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</si>
  <si>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</si>
  <si>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</si>
  <si>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</si>
  <si>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</si>
  <si>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</si>
  <si>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</si>
  <si>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</si>
  <si>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</si>
  <si>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</si>
  <si>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</si>
  <si>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</si>
  <si>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</si>
  <si>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</si>
  <si>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</si>
  <si>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</si>
  <si>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</si>
  <si>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</si>
  <si>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</si>
  <si>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</si>
  <si>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</si>
  <si>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</si>
  <si>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</si>
  <si>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</si>
  <si>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</si>
  <si>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</si>
  <si>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</si>
  <si>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</si>
  <si>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</si>
  <si>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</si>
  <si>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</si>
  <si>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</si>
  <si>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</si>
  <si>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</si>
  <si>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</si>
  <si>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</si>
  <si>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</si>
  <si>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</si>
  <si>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</si>
  <si>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</si>
  <si>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</si>
  <si>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</si>
  <si>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</si>
  <si>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</si>
  <si>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</si>
  <si>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</si>
  <si>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</si>
  <si>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</si>
  <si>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</si>
  <si>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</si>
  <si>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</si>
  <si>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</si>
  <si>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</si>
  <si>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</si>
  <si>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</si>
  <si>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</si>
  <si>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</si>
  <si>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</si>
  <si>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</si>
  <si>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</si>
  <si>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</si>
  <si>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</si>
  <si>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</si>
  <si>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</si>
  <si>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</si>
  <si>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</si>
  <si>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</si>
  <si>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</si>
  <si>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</si>
  <si>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</si>
  <si>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</si>
  <si>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</si>
  <si>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</si>
  <si>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</si>
  <si>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</si>
  <si>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</si>
  <si>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</si>
  <si>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</si>
  <si>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</si>
  <si>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</si>
  <si>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</si>
  <si>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</si>
  <si>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</si>
  <si>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</si>
  <si>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</si>
  <si>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</si>
  <si>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</si>
  <si>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</si>
  <si>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</si>
  <si>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</si>
  <si>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</si>
  <si>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</si>
  <si>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</si>
  <si>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</si>
  <si>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</si>
  <si>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</si>
  <si>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</si>
  <si>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</si>
  <si>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</si>
  <si>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</si>
  <si>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</si>
  <si>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</si>
  <si>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</si>
  <si>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</si>
  <si>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</si>
  <si>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</si>
  <si>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</si>
  <si>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</si>
  <si>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</si>
  <si>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</si>
  <si>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</si>
  <si>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</si>
  <si>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</si>
  <si>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</si>
  <si>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</si>
  <si>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</si>
  <si>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</si>
  <si>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</si>
  <si>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</si>
  <si>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</si>
  <si>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</si>
  <si>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</si>
  <si>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</si>
  <si>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</si>
  <si>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</si>
  <si>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</si>
  <si>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</si>
  <si>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Integral para el Desarrollo de la Familia del Municipio de Moroleón, Gto.
Estado Analítico del Ejercicio del Presupuesto de Egresos
Clasificación por Objeto del Gasto (Capítulo y Concepto)
Del 1 de Enero al 31 de Marzo de 2022</t>
  </si>
  <si>
    <t>Sistema Integral para el Desarrollo de la Familia del Municipio de Moroleón, Gto.
Estado Analítico del Ejercicio del Presupuesto de Egresos
Clasificación Económica (por Tipo de Gasto)
Del 1 de Enero al 31 de Marzo de 2022</t>
  </si>
  <si>
    <t>31120-0101 DIF MOROLEÓN</t>
  </si>
  <si>
    <t>I20D-000 CAJA UNICA</t>
  </si>
  <si>
    <t>Sistema Integral para el Desarrollo de la Familia del Municipio de Moroleón, Gto.
Estado Analítico del Ejercicio del Presupuesto de Egresos
Clasificación Administrativa
Del 1 de Enero al 31 de Marzo de 2022</t>
  </si>
  <si>
    <t>Sistema Integral para el Desarrollo de la Familia del Municipio de Moroleón, Gto.
Estado Analítico del Ejercicio del Presupuesto de Egresos
Clasificación Administrativa (Sector Paraestatal)
Del 1 de Enero al 31 de Marzo de 2022</t>
  </si>
  <si>
    <t>Sistema Integral para el Desarrollo de la Familia del Municipio de Moroleón, Gto.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</si>
</sst>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29" t="s">
        <v>63</v>
      </c>
      <c r="B5" s="6"/>
      <c r="C5" s="34">
        <f>SUM(C6:C12)</f>
        <v>7889565.3399999999</v>
      </c>
      <c r="D5" s="34">
        <f>SUM(D6:D12)</f>
        <v>0</v>
      </c>
      <c r="E5" s="34">
        <f>C5+D5</f>
        <v>7889565.3399999999</v>
      </c>
      <c r="F5" s="34">
        <f>SUM(F6:F12)</f>
        <v>1526072.83</v>
      </c>
      <c r="G5" s="34">
        <f>SUM(G6:G12)</f>
        <v>1526072.83</v>
      </c>
      <c r="H5" s="34">
        <f>E5-F5</f>
        <v>6363492.5099999998</v>
      </c>
    </row>
    <row r="6" spans="1:8" x14ac:dyDescent="0.2">
      <c r="A6" s="28">
        <v>1100</v>
      </c>
      <c r="B6" s="10" t="s">
        <v>72</v>
      </c>
      <c r="C6" s="12">
        <v>4444046.76</v>
      </c>
      <c r="D6" s="12">
        <v>0</v>
      </c>
      <c r="E6" s="12">
        <f t="shared" ref="E6:E69" si="0">C6+D6</f>
        <v>4444046.76</v>
      </c>
      <c r="F6" s="12">
        <v>968986.71</v>
      </c>
      <c r="G6" s="12">
        <v>968986.71</v>
      </c>
      <c r="H6" s="12">
        <f t="shared" ref="H6:H69" si="1">E6-F6</f>
        <v>3475060.05</v>
      </c>
    </row>
    <row r="7" spans="1:8" x14ac:dyDescent="0.2">
      <c r="A7" s="28">
        <v>1200</v>
      </c>
      <c r="B7" s="10" t="s">
        <v>73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74</v>
      </c>
      <c r="C8" s="12">
        <v>869266.21</v>
      </c>
      <c r="D8" s="12">
        <v>0</v>
      </c>
      <c r="E8" s="12">
        <f t="shared" si="0"/>
        <v>869266.21</v>
      </c>
      <c r="F8" s="12">
        <v>7920.51</v>
      </c>
      <c r="G8" s="12">
        <v>7920.51</v>
      </c>
      <c r="H8" s="12">
        <f t="shared" si="1"/>
        <v>861345.7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75</v>
      </c>
      <c r="C10" s="12">
        <v>2576252.37</v>
      </c>
      <c r="D10" s="12">
        <v>0</v>
      </c>
      <c r="E10" s="12">
        <f t="shared" si="0"/>
        <v>2576252.37</v>
      </c>
      <c r="F10" s="12">
        <v>549165.61</v>
      </c>
      <c r="G10" s="12">
        <v>549165.61</v>
      </c>
      <c r="H10" s="12">
        <f t="shared" si="1"/>
        <v>2027086.7600000002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76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64</v>
      </c>
      <c r="B13" s="6"/>
      <c r="C13" s="35">
        <f>SUM(C14:C22)</f>
        <v>1344162.03</v>
      </c>
      <c r="D13" s="35">
        <f>SUM(D14:D22)</f>
        <v>0</v>
      </c>
      <c r="E13" s="35">
        <f t="shared" si="0"/>
        <v>1344162.03</v>
      </c>
      <c r="F13" s="35">
        <f>SUM(F14:F22)</f>
        <v>168425.43</v>
      </c>
      <c r="G13" s="35">
        <f>SUM(G14:G22)</f>
        <v>168425.43</v>
      </c>
      <c r="H13" s="35">
        <f t="shared" si="1"/>
        <v>1175736.6000000001</v>
      </c>
    </row>
    <row r="14" spans="1:8" x14ac:dyDescent="0.2">
      <c r="A14" s="28">
        <v>2100</v>
      </c>
      <c r="B14" s="10" t="s">
        <v>77</v>
      </c>
      <c r="C14" s="12">
        <v>158000</v>
      </c>
      <c r="D14" s="12">
        <v>0</v>
      </c>
      <c r="E14" s="12">
        <f t="shared" si="0"/>
        <v>158000</v>
      </c>
      <c r="F14" s="12">
        <v>16975.169999999998</v>
      </c>
      <c r="G14" s="12">
        <v>16975.169999999998</v>
      </c>
      <c r="H14" s="12">
        <f t="shared" si="1"/>
        <v>141024.83000000002</v>
      </c>
    </row>
    <row r="15" spans="1:8" x14ac:dyDescent="0.2">
      <c r="A15" s="28">
        <v>2200</v>
      </c>
      <c r="B15" s="10" t="s">
        <v>78</v>
      </c>
      <c r="C15" s="12">
        <v>688162.03</v>
      </c>
      <c r="D15" s="12">
        <v>0</v>
      </c>
      <c r="E15" s="12">
        <f t="shared" si="0"/>
        <v>688162.03</v>
      </c>
      <c r="F15" s="12">
        <v>82620.87</v>
      </c>
      <c r="G15" s="12">
        <v>82620.87</v>
      </c>
      <c r="H15" s="12">
        <f t="shared" si="1"/>
        <v>605541.16</v>
      </c>
    </row>
    <row r="16" spans="1:8" x14ac:dyDescent="0.2">
      <c r="A16" s="28">
        <v>2300</v>
      </c>
      <c r="B16" s="10" t="s">
        <v>79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80</v>
      </c>
      <c r="C17" s="12">
        <v>29000</v>
      </c>
      <c r="D17" s="12">
        <v>0</v>
      </c>
      <c r="E17" s="12">
        <f t="shared" si="0"/>
        <v>29000</v>
      </c>
      <c r="F17" s="12">
        <v>9443.7999999999993</v>
      </c>
      <c r="G17" s="12">
        <v>9443.7999999999993</v>
      </c>
      <c r="H17" s="12">
        <f t="shared" si="1"/>
        <v>19556.2</v>
      </c>
    </row>
    <row r="18" spans="1:8" x14ac:dyDescent="0.2">
      <c r="A18" s="28">
        <v>2500</v>
      </c>
      <c r="B18" s="10" t="s">
        <v>81</v>
      </c>
      <c r="C18" s="12">
        <v>28000</v>
      </c>
      <c r="D18" s="12">
        <v>0</v>
      </c>
      <c r="E18" s="12">
        <f t="shared" si="0"/>
        <v>28000</v>
      </c>
      <c r="F18" s="12">
        <v>3904.52</v>
      </c>
      <c r="G18" s="12">
        <v>3904.52</v>
      </c>
      <c r="H18" s="12">
        <f t="shared" si="1"/>
        <v>24095.48</v>
      </c>
    </row>
    <row r="19" spans="1:8" x14ac:dyDescent="0.2">
      <c r="A19" s="28">
        <v>2600</v>
      </c>
      <c r="B19" s="10" t="s">
        <v>82</v>
      </c>
      <c r="C19" s="12">
        <v>270000</v>
      </c>
      <c r="D19" s="12">
        <v>0</v>
      </c>
      <c r="E19" s="12">
        <f t="shared" si="0"/>
        <v>270000</v>
      </c>
      <c r="F19" s="12">
        <v>47333.02</v>
      </c>
      <c r="G19" s="12">
        <v>47333.02</v>
      </c>
      <c r="H19" s="12">
        <f t="shared" si="1"/>
        <v>222666.98</v>
      </c>
    </row>
    <row r="20" spans="1:8" x14ac:dyDescent="0.2">
      <c r="A20" s="28">
        <v>2700</v>
      </c>
      <c r="B20" s="10" t="s">
        <v>83</v>
      </c>
      <c r="C20" s="12">
        <v>133500</v>
      </c>
      <c r="D20" s="12">
        <v>0</v>
      </c>
      <c r="E20" s="12">
        <f t="shared" si="0"/>
        <v>133500</v>
      </c>
      <c r="F20" s="12">
        <v>0</v>
      </c>
      <c r="G20" s="12">
        <v>0</v>
      </c>
      <c r="H20" s="12">
        <f t="shared" si="1"/>
        <v>133500</v>
      </c>
    </row>
    <row r="21" spans="1:8" x14ac:dyDescent="0.2">
      <c r="A21" s="28">
        <v>2800</v>
      </c>
      <c r="B21" s="10" t="s">
        <v>84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85</v>
      </c>
      <c r="C22" s="12">
        <v>37500</v>
      </c>
      <c r="D22" s="12">
        <v>0</v>
      </c>
      <c r="E22" s="12">
        <f t="shared" si="0"/>
        <v>37500</v>
      </c>
      <c r="F22" s="12">
        <v>8148.05</v>
      </c>
      <c r="G22" s="12">
        <v>8148.05</v>
      </c>
      <c r="H22" s="12">
        <f t="shared" si="1"/>
        <v>29351.95</v>
      </c>
    </row>
    <row r="23" spans="1:8" x14ac:dyDescent="0.2">
      <c r="A23" s="29" t="s">
        <v>65</v>
      </c>
      <c r="B23" s="6"/>
      <c r="C23" s="35">
        <f>SUM(C24:C32)</f>
        <v>1022663.59</v>
      </c>
      <c r="D23" s="35">
        <f>SUM(D24:D32)</f>
        <v>0</v>
      </c>
      <c r="E23" s="35">
        <f t="shared" si="0"/>
        <v>1022663.59</v>
      </c>
      <c r="F23" s="35">
        <f>SUM(F24:F32)</f>
        <v>113540.37</v>
      </c>
      <c r="G23" s="35">
        <f>SUM(G24:G32)</f>
        <v>113540.37</v>
      </c>
      <c r="H23" s="35">
        <f t="shared" si="1"/>
        <v>909123.22</v>
      </c>
    </row>
    <row r="24" spans="1:8" x14ac:dyDescent="0.2">
      <c r="A24" s="28">
        <v>3100</v>
      </c>
      <c r="B24" s="10" t="s">
        <v>86</v>
      </c>
      <c r="C24" s="12">
        <v>140000</v>
      </c>
      <c r="D24" s="12">
        <v>0</v>
      </c>
      <c r="E24" s="12">
        <f t="shared" si="0"/>
        <v>140000</v>
      </c>
      <c r="F24" s="12">
        <v>15449.26</v>
      </c>
      <c r="G24" s="12">
        <v>15449.26</v>
      </c>
      <c r="H24" s="12">
        <f t="shared" si="1"/>
        <v>124550.74</v>
      </c>
    </row>
    <row r="25" spans="1:8" x14ac:dyDescent="0.2">
      <c r="A25" s="28">
        <v>3200</v>
      </c>
      <c r="B25" s="10" t="s">
        <v>87</v>
      </c>
      <c r="C25" s="12">
        <v>34000</v>
      </c>
      <c r="D25" s="12">
        <v>0</v>
      </c>
      <c r="E25" s="12">
        <f t="shared" si="0"/>
        <v>34000</v>
      </c>
      <c r="F25" s="12">
        <v>0</v>
      </c>
      <c r="G25" s="12">
        <v>0</v>
      </c>
      <c r="H25" s="12">
        <f t="shared" si="1"/>
        <v>34000</v>
      </c>
    </row>
    <row r="26" spans="1:8" x14ac:dyDescent="0.2">
      <c r="A26" s="28">
        <v>3300</v>
      </c>
      <c r="B26" s="10" t="s">
        <v>88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89</v>
      </c>
      <c r="C27" s="12">
        <v>150500</v>
      </c>
      <c r="D27" s="12">
        <v>0</v>
      </c>
      <c r="E27" s="12">
        <f t="shared" si="0"/>
        <v>150500</v>
      </c>
      <c r="F27" s="12">
        <v>57756.25</v>
      </c>
      <c r="G27" s="12">
        <v>57756.25</v>
      </c>
      <c r="H27" s="12">
        <f t="shared" si="1"/>
        <v>92743.75</v>
      </c>
    </row>
    <row r="28" spans="1:8" x14ac:dyDescent="0.2">
      <c r="A28" s="28">
        <v>3500</v>
      </c>
      <c r="B28" s="10" t="s">
        <v>90</v>
      </c>
      <c r="C28" s="12">
        <v>150300</v>
      </c>
      <c r="D28" s="12">
        <v>0</v>
      </c>
      <c r="E28" s="12">
        <f t="shared" si="0"/>
        <v>150300</v>
      </c>
      <c r="F28" s="12">
        <v>50</v>
      </c>
      <c r="G28" s="12">
        <v>50</v>
      </c>
      <c r="H28" s="12">
        <f t="shared" si="1"/>
        <v>150250</v>
      </c>
    </row>
    <row r="29" spans="1:8" x14ac:dyDescent="0.2">
      <c r="A29" s="28">
        <v>3600</v>
      </c>
      <c r="B29" s="10" t="s">
        <v>91</v>
      </c>
      <c r="C29" s="12">
        <v>25000</v>
      </c>
      <c r="D29" s="12">
        <v>0</v>
      </c>
      <c r="E29" s="12">
        <f t="shared" si="0"/>
        <v>25000</v>
      </c>
      <c r="F29" s="12">
        <v>0</v>
      </c>
      <c r="G29" s="12">
        <v>0</v>
      </c>
      <c r="H29" s="12">
        <f t="shared" si="1"/>
        <v>25000</v>
      </c>
    </row>
    <row r="30" spans="1:8" x14ac:dyDescent="0.2">
      <c r="A30" s="28">
        <v>3700</v>
      </c>
      <c r="B30" s="10" t="s">
        <v>92</v>
      </c>
      <c r="C30" s="12">
        <v>51000</v>
      </c>
      <c r="D30" s="12">
        <v>0</v>
      </c>
      <c r="E30" s="12">
        <f t="shared" si="0"/>
        <v>51000</v>
      </c>
      <c r="F30" s="12">
        <v>5189.8599999999997</v>
      </c>
      <c r="G30" s="12">
        <v>5189.8599999999997</v>
      </c>
      <c r="H30" s="12">
        <f t="shared" si="1"/>
        <v>45810.14</v>
      </c>
    </row>
    <row r="31" spans="1:8" x14ac:dyDescent="0.2">
      <c r="A31" s="28">
        <v>3800</v>
      </c>
      <c r="B31" s="10" t="s">
        <v>93</v>
      </c>
      <c r="C31" s="12">
        <v>277000</v>
      </c>
      <c r="D31" s="12">
        <v>0</v>
      </c>
      <c r="E31" s="12">
        <f t="shared" si="0"/>
        <v>277000</v>
      </c>
      <c r="F31" s="12">
        <v>0</v>
      </c>
      <c r="G31" s="12">
        <v>0</v>
      </c>
      <c r="H31" s="12">
        <f t="shared" si="1"/>
        <v>277000</v>
      </c>
    </row>
    <row r="32" spans="1:8" x14ac:dyDescent="0.2">
      <c r="A32" s="28">
        <v>3900</v>
      </c>
      <c r="B32" s="10" t="s">
        <v>18</v>
      </c>
      <c r="C32" s="12">
        <v>194863.59</v>
      </c>
      <c r="D32" s="12">
        <v>0</v>
      </c>
      <c r="E32" s="12">
        <f t="shared" si="0"/>
        <v>194863.59</v>
      </c>
      <c r="F32" s="12">
        <v>35095</v>
      </c>
      <c r="G32" s="12">
        <v>35095</v>
      </c>
      <c r="H32" s="12">
        <f t="shared" si="1"/>
        <v>159768.59</v>
      </c>
    </row>
    <row r="33" spans="1:8" x14ac:dyDescent="0.2">
      <c r="A33" s="29" t="s">
        <v>66</v>
      </c>
      <c r="B33" s="6"/>
      <c r="C33" s="35">
        <f>SUM(C34:C42)</f>
        <v>354869.55</v>
      </c>
      <c r="D33" s="35">
        <f>SUM(D34:D42)</f>
        <v>0</v>
      </c>
      <c r="E33" s="35">
        <f t="shared" si="0"/>
        <v>354869.55</v>
      </c>
      <c r="F33" s="35">
        <f>SUM(F34:F42)</f>
        <v>36962.32</v>
      </c>
      <c r="G33" s="35">
        <f>SUM(G34:G42)</f>
        <v>36962.32</v>
      </c>
      <c r="H33" s="35">
        <f t="shared" si="1"/>
        <v>317907.23</v>
      </c>
    </row>
    <row r="34" spans="1:8" x14ac:dyDescent="0.2">
      <c r="A34" s="28">
        <v>4100</v>
      </c>
      <c r="B34" s="10" t="s">
        <v>94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95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96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97</v>
      </c>
      <c r="C37" s="12">
        <v>200500</v>
      </c>
      <c r="D37" s="12">
        <v>0</v>
      </c>
      <c r="E37" s="12">
        <f t="shared" si="0"/>
        <v>200500</v>
      </c>
      <c r="F37" s="12">
        <v>12010</v>
      </c>
      <c r="G37" s="12">
        <v>12010</v>
      </c>
      <c r="H37" s="12">
        <f t="shared" si="1"/>
        <v>188490</v>
      </c>
    </row>
    <row r="38" spans="1:8" x14ac:dyDescent="0.2">
      <c r="A38" s="28">
        <v>4500</v>
      </c>
      <c r="B38" s="10" t="s">
        <v>40</v>
      </c>
      <c r="C38" s="12">
        <v>154369.54999999999</v>
      </c>
      <c r="D38" s="12">
        <v>0</v>
      </c>
      <c r="E38" s="12">
        <f t="shared" si="0"/>
        <v>154369.54999999999</v>
      </c>
      <c r="F38" s="12">
        <v>24952.32</v>
      </c>
      <c r="G38" s="12">
        <v>24952.32</v>
      </c>
      <c r="H38" s="12">
        <f t="shared" si="1"/>
        <v>129417.22999999998</v>
      </c>
    </row>
    <row r="39" spans="1:8" x14ac:dyDescent="0.2">
      <c r="A39" s="28">
        <v>4600</v>
      </c>
      <c r="B39" s="10" t="s">
        <v>98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99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100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67</v>
      </c>
      <c r="B43" s="6"/>
      <c r="C43" s="35">
        <f>SUM(C44:C52)</f>
        <v>71000</v>
      </c>
      <c r="D43" s="35">
        <f>SUM(D44:D52)</f>
        <v>0</v>
      </c>
      <c r="E43" s="35">
        <f t="shared" si="0"/>
        <v>71000</v>
      </c>
      <c r="F43" s="35">
        <f>SUM(F44:F52)</f>
        <v>0</v>
      </c>
      <c r="G43" s="35">
        <f>SUM(G44:G52)</f>
        <v>0</v>
      </c>
      <c r="H43" s="35">
        <f t="shared" si="1"/>
        <v>71000</v>
      </c>
    </row>
    <row r="44" spans="1:8" x14ac:dyDescent="0.2">
      <c r="A44" s="28">
        <v>5100</v>
      </c>
      <c r="B44" s="10" t="s">
        <v>101</v>
      </c>
      <c r="C44" s="12">
        <v>45000</v>
      </c>
      <c r="D44" s="12">
        <v>0</v>
      </c>
      <c r="E44" s="12">
        <f t="shared" si="0"/>
        <v>45000</v>
      </c>
      <c r="F44" s="12">
        <v>0</v>
      </c>
      <c r="G44" s="12">
        <v>0</v>
      </c>
      <c r="H44" s="12">
        <f t="shared" si="1"/>
        <v>45000</v>
      </c>
    </row>
    <row r="45" spans="1:8" x14ac:dyDescent="0.2">
      <c r="A45" s="28">
        <v>5200</v>
      </c>
      <c r="B45" s="10" t="s">
        <v>102</v>
      </c>
      <c r="C45" s="12">
        <v>6000</v>
      </c>
      <c r="D45" s="12">
        <v>0</v>
      </c>
      <c r="E45" s="12">
        <f t="shared" si="0"/>
        <v>6000</v>
      </c>
      <c r="F45" s="12">
        <v>0</v>
      </c>
      <c r="G45" s="12">
        <v>0</v>
      </c>
      <c r="H45" s="12">
        <f t="shared" si="1"/>
        <v>6000</v>
      </c>
    </row>
    <row r="46" spans="1:8" x14ac:dyDescent="0.2">
      <c r="A46" s="28">
        <v>5300</v>
      </c>
      <c r="B46" s="10" t="s">
        <v>103</v>
      </c>
      <c r="C46" s="12">
        <v>20000</v>
      </c>
      <c r="D46" s="12">
        <v>0</v>
      </c>
      <c r="E46" s="12">
        <f t="shared" si="0"/>
        <v>20000</v>
      </c>
      <c r="F46" s="12">
        <v>0</v>
      </c>
      <c r="G46" s="12">
        <v>0</v>
      </c>
      <c r="H46" s="12">
        <f t="shared" si="1"/>
        <v>20000</v>
      </c>
    </row>
    <row r="47" spans="1:8" x14ac:dyDescent="0.2">
      <c r="A47" s="28">
        <v>5400</v>
      </c>
      <c r="B47" s="10" t="s">
        <v>104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105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106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107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108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109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68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110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111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112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69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113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114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115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116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118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119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70</v>
      </c>
      <c r="B65" s="6"/>
      <c r="C65" s="35">
        <f>SUM(C66:C68)</f>
        <v>485385.26</v>
      </c>
      <c r="D65" s="35">
        <f>SUM(D66:D68)</f>
        <v>0</v>
      </c>
      <c r="E65" s="35">
        <f t="shared" si="0"/>
        <v>485385.26</v>
      </c>
      <c r="F65" s="35">
        <f>SUM(F66:F68)</f>
        <v>0</v>
      </c>
      <c r="G65" s="35">
        <f>SUM(G66:G68)</f>
        <v>0</v>
      </c>
      <c r="H65" s="35">
        <f t="shared" si="1"/>
        <v>485385.26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485385.26</v>
      </c>
      <c r="D68" s="12">
        <v>0</v>
      </c>
      <c r="E68" s="12">
        <f t="shared" si="0"/>
        <v>485385.26</v>
      </c>
      <c r="F68" s="12">
        <v>0</v>
      </c>
      <c r="G68" s="12">
        <v>0</v>
      </c>
      <c r="H68" s="12">
        <f t="shared" si="1"/>
        <v>485385.26</v>
      </c>
    </row>
    <row r="69" spans="1:8" x14ac:dyDescent="0.2">
      <c r="A69" s="29" t="s">
        <v>71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120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121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122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123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124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125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126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55</v>
      </c>
      <c r="C77" s="37">
        <f t="shared" ref="C77:H77" si="4">SUM(C5+C13+C23+C33+C43+C53+C57+C65+C69)</f>
        <v>11167645.77</v>
      </c>
      <c r="D77" s="37">
        <f t="shared" si="4"/>
        <v>0</v>
      </c>
      <c r="E77" s="37">
        <f t="shared" si="4"/>
        <v>11167645.77</v>
      </c>
      <c r="F77" s="37">
        <f t="shared" si="4"/>
        <v>1845000.95</v>
      </c>
      <c r="G77" s="37">
        <f t="shared" si="4"/>
        <v>1845000.95</v>
      </c>
      <c r="H77" s="37">
        <f t="shared" si="4"/>
        <v>9322644.8200000003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5"/>
      <c r="B5" s="13" t="s">
        <v>0</v>
      </c>
      <c r="C5" s="38">
        <v>10456890.960000001</v>
      </c>
      <c r="D5" s="38">
        <v>0</v>
      </c>
      <c r="E5" s="38">
        <f>C5+D5</f>
        <v>10456890.960000001</v>
      </c>
      <c r="F5" s="38">
        <v>1820048.63</v>
      </c>
      <c r="G5" s="38">
        <v>1820048.63</v>
      </c>
      <c r="H5" s="38">
        <f>E5-F5</f>
        <v>8636842.3300000019</v>
      </c>
    </row>
    <row r="6" spans="1:8" x14ac:dyDescent="0.2">
      <c r="A6" s="5"/>
      <c r="B6" s="13" t="s">
        <v>1</v>
      </c>
      <c r="C6" s="38">
        <v>556385.26</v>
      </c>
      <c r="D6" s="38">
        <v>0</v>
      </c>
      <c r="E6" s="38">
        <f>C6+D6</f>
        <v>556385.26</v>
      </c>
      <c r="F6" s="38">
        <v>0</v>
      </c>
      <c r="G6" s="38">
        <v>0</v>
      </c>
      <c r="H6" s="38">
        <f>E6-F6</f>
        <v>556385.26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154369.54999999999</v>
      </c>
      <c r="D8" s="38">
        <v>0</v>
      </c>
      <c r="E8" s="38">
        <f>C8+D8</f>
        <v>154369.54999999999</v>
      </c>
      <c r="F8" s="38">
        <v>24952.32</v>
      </c>
      <c r="G8" s="38">
        <v>24952.32</v>
      </c>
      <c r="H8" s="38">
        <f>E8-F8</f>
        <v>129417.22999999998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55</v>
      </c>
      <c r="C10" s="37">
        <f t="shared" ref="C10:H10" si="0">SUM(C5+C6+C7+C8+C9)</f>
        <v>11167645.770000001</v>
      </c>
      <c r="D10" s="37">
        <f t="shared" si="0"/>
        <v>0</v>
      </c>
      <c r="E10" s="37">
        <f t="shared" si="0"/>
        <v>11167645.770000001</v>
      </c>
      <c r="F10" s="37">
        <f t="shared" si="0"/>
        <v>1845000.95</v>
      </c>
      <c r="G10" s="37">
        <f t="shared" si="0"/>
        <v>1845000.95</v>
      </c>
      <c r="H10" s="37">
        <f t="shared" si="0"/>
        <v>9322644.8200000022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11167645.77</v>
      </c>
      <c r="D6" s="12">
        <v>0</v>
      </c>
      <c r="E6" s="12">
        <f>C6+D6</f>
        <v>11167645.77</v>
      </c>
      <c r="F6" s="12">
        <v>1847731.11</v>
      </c>
      <c r="G6" s="12">
        <v>1847731.11</v>
      </c>
      <c r="H6" s="12">
        <f>E6-F6</f>
        <v>9319914.6600000001</v>
      </c>
    </row>
    <row r="7" spans="1:8" x14ac:dyDescent="0.2">
      <c r="A7" s="4"/>
      <c r="B7" s="15" t="s">
        <v>138</v>
      </c>
      <c r="C7" s="12">
        <v>0</v>
      </c>
      <c r="D7" s="12">
        <v>0</v>
      </c>
      <c r="E7" s="12">
        <f t="shared" ref="E7:E12" si="0">C7+D7</f>
        <v>0</v>
      </c>
      <c r="F7" s="12">
        <v>2730.16</v>
      </c>
      <c r="G7" s="12">
        <v>2730.16</v>
      </c>
      <c r="H7" s="12">
        <f t="shared" ref="H7:H12" si="1">E7-F7</f>
        <v>-2730.16</v>
      </c>
    </row>
    <row r="8" spans="1:8" x14ac:dyDescent="0.2">
      <c r="A8" s="4"/>
      <c r="B8" s="15" t="s">
        <v>51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52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53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54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55</v>
      </c>
      <c r="C14" s="40">
        <f t="shared" ref="C14:H14" si="2">SUM(C6:C13)</f>
        <v>11167645.77</v>
      </c>
      <c r="D14" s="40">
        <f t="shared" si="2"/>
        <v>0</v>
      </c>
      <c r="E14" s="40">
        <f t="shared" si="2"/>
        <v>11167645.77</v>
      </c>
      <c r="F14" s="40">
        <f t="shared" si="2"/>
        <v>1850461.27</v>
      </c>
      <c r="G14" s="40">
        <f t="shared" si="2"/>
        <v>1850461.27</v>
      </c>
      <c r="H14" s="40">
        <f t="shared" si="2"/>
        <v>9317184.5</v>
      </c>
    </row>
    <row r="17" spans="1:8" ht="45" customHeight="1" x14ac:dyDescent="0.2">
      <c r="A17" s="41" t="s">
        <v>130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56</v>
      </c>
      <c r="B18" s="47"/>
      <c r="C18" s="41" t="s">
        <v>62</v>
      </c>
      <c r="D18" s="42"/>
      <c r="E18" s="42"/>
      <c r="F18" s="42"/>
      <c r="G18" s="43"/>
      <c r="H18" s="44" t="s">
        <v>61</v>
      </c>
    </row>
    <row r="19" spans="1:8" ht="22.5" x14ac:dyDescent="0.2">
      <c r="A19" s="48"/>
      <c r="B19" s="49"/>
      <c r="C19" s="8" t="s">
        <v>57</v>
      </c>
      <c r="D19" s="8" t="s">
        <v>127</v>
      </c>
      <c r="E19" s="8" t="s">
        <v>58</v>
      </c>
      <c r="F19" s="8" t="s">
        <v>59</v>
      </c>
      <c r="G19" s="8" t="s">
        <v>60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128</v>
      </c>
      <c r="F20" s="9">
        <v>4</v>
      </c>
      <c r="G20" s="9">
        <v>5</v>
      </c>
      <c r="H20" s="9" t="s">
        <v>129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55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56</v>
      </c>
      <c r="B29" s="47"/>
      <c r="C29" s="41" t="s">
        <v>62</v>
      </c>
      <c r="D29" s="42"/>
      <c r="E29" s="42"/>
      <c r="F29" s="42"/>
      <c r="G29" s="43"/>
      <c r="H29" s="44" t="s">
        <v>61</v>
      </c>
    </row>
    <row r="30" spans="1:8" ht="22.5" x14ac:dyDescent="0.2">
      <c r="A30" s="48"/>
      <c r="B30" s="49"/>
      <c r="C30" s="8" t="s">
        <v>57</v>
      </c>
      <c r="D30" s="8" t="s">
        <v>127</v>
      </c>
      <c r="E30" s="8" t="s">
        <v>58</v>
      </c>
      <c r="F30" s="8" t="s">
        <v>59</v>
      </c>
      <c r="G30" s="8" t="s">
        <v>60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128</v>
      </c>
      <c r="F31" s="9">
        <v>4</v>
      </c>
      <c r="G31" s="9">
        <v>5</v>
      </c>
      <c r="H31" s="9" t="s">
        <v>129</v>
      </c>
    </row>
    <row r="32" spans="1:8" x14ac:dyDescent="0.2">
      <c r="A32" s="4"/>
      <c r="B32" s="19" t="s">
        <v>12</v>
      </c>
      <c r="C32" s="12">
        <v>11167645.77</v>
      </c>
      <c r="D32" s="12">
        <v>0</v>
      </c>
      <c r="E32" s="12">
        <f t="shared" ref="E32:E38" si="6">C32+D32</f>
        <v>11167645.77</v>
      </c>
      <c r="F32" s="12">
        <v>1850461.27</v>
      </c>
      <c r="G32" s="12">
        <v>1850461.27</v>
      </c>
      <c r="H32" s="12">
        <f t="shared" ref="H32:H38" si="7">E32-F32</f>
        <v>9317184.5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55</v>
      </c>
      <c r="C39" s="40">
        <f t="shared" ref="C39:H39" si="8">SUM(C32:C38)</f>
        <v>11167645.77</v>
      </c>
      <c r="D39" s="40">
        <f t="shared" si="8"/>
        <v>0</v>
      </c>
      <c r="E39" s="40">
        <f t="shared" si="8"/>
        <v>11167645.77</v>
      </c>
      <c r="F39" s="40">
        <f t="shared" si="8"/>
        <v>1850461.27</v>
      </c>
      <c r="G39" s="40">
        <f t="shared" si="8"/>
        <v>1850461.27</v>
      </c>
      <c r="H39" s="40">
        <f t="shared" si="8"/>
        <v>9317184.5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22" sqref="B22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56</v>
      </c>
      <c r="B2" s="47"/>
      <c r="C2" s="41" t="s">
        <v>62</v>
      </c>
      <c r="D2" s="42"/>
      <c r="E2" s="42"/>
      <c r="F2" s="42"/>
      <c r="G2" s="43"/>
      <c r="H2" s="44" t="s">
        <v>61</v>
      </c>
    </row>
    <row r="3" spans="1:8" ht="24.95" customHeight="1" x14ac:dyDescent="0.2">
      <c r="A3" s="48"/>
      <c r="B3" s="49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11167645.77</v>
      </c>
      <c r="D14" s="35">
        <f t="shared" si="3"/>
        <v>0</v>
      </c>
      <c r="E14" s="35">
        <f t="shared" si="3"/>
        <v>11167645.77</v>
      </c>
      <c r="F14" s="35">
        <f t="shared" si="3"/>
        <v>1847731.11</v>
      </c>
      <c r="G14" s="35">
        <f t="shared" si="3"/>
        <v>1847731.11</v>
      </c>
      <c r="H14" s="35">
        <f t="shared" si="3"/>
        <v>9319914.6600000001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11167645.77</v>
      </c>
      <c r="D20" s="12">
        <v>0</v>
      </c>
      <c r="E20" s="12">
        <f t="shared" si="5"/>
        <v>11167645.77</v>
      </c>
      <c r="F20" s="12">
        <v>1847731.11</v>
      </c>
      <c r="G20" s="12">
        <v>1847731.11</v>
      </c>
      <c r="H20" s="12">
        <f t="shared" si="4"/>
        <v>9319914.6600000001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55</v>
      </c>
      <c r="C37" s="40">
        <f t="shared" ref="C37:H37" si="12">SUM(C32+C22+C14+C5)</f>
        <v>11167645.77</v>
      </c>
      <c r="D37" s="40">
        <f t="shared" si="12"/>
        <v>0</v>
      </c>
      <c r="E37" s="40">
        <f t="shared" si="12"/>
        <v>11167645.77</v>
      </c>
      <c r="F37" s="40">
        <f t="shared" si="12"/>
        <v>1847731.11</v>
      </c>
      <c r="G37" s="40">
        <f t="shared" si="12"/>
        <v>1847731.11</v>
      </c>
      <c r="H37" s="40">
        <f t="shared" si="12"/>
        <v>9319914.6600000001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2022-04-29T12:35:57Z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