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B966AA4A-DCA0-4044-9A04-42A207E6367F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/>
  <c r="D58" i="62" l="1"/>
  <c r="C58" i="62"/>
  <c r="D56" i="62"/>
  <c r="C56" i="62"/>
  <c r="D54" i="62"/>
  <c r="C54" i="62"/>
  <c r="D52" i="62"/>
  <c r="C52" i="62"/>
  <c r="D50" i="62"/>
  <c r="D49" i="62" s="1"/>
  <c r="C50" i="62"/>
  <c r="C49" i="62" s="1"/>
  <c r="F38" i="65" l="1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C98" i="60" s="1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D61" i="62" s="1"/>
  <c r="D48" i="62" s="1"/>
  <c r="C62" i="62"/>
  <c r="C37" i="62"/>
  <c r="C28" i="62"/>
  <c r="C43" i="62" s="1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1" i="62" l="1"/>
  <c r="C48" i="62" s="1"/>
  <c r="C113" i="62" s="1"/>
  <c r="D11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s="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<sst xmlns="http://schemas.openxmlformats.org/spreadsheetml/2006/main" count="966" uniqueCount="668">
  <si>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</si>
  <si>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</si>
  <si>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</si>
  <si>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</si>
  <si>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</si>
  <si>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</si>
  <si>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</si>
  <si>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</si>
  <si>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</si>
  <si>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</si>
  <si>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</si>
  <si>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</si>
  <si>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</si>
  <si>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</si>
  <si>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</si>
  <si>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</si>
  <si>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</si>
  <si>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</si>
  <si>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</si>
  <si>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</si>
  <si>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</si>
  <si>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</si>
  <si>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</si>
  <si>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</si>
  <si>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</si>
  <si>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</si>
  <si>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</si>
  <si>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</si>
  <si>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</si>
  <si>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</si>
  <si>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</si>
  <si>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</si>
  <si>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</si>
  <si>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</si>
  <si>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</si>
  <si>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</si>
  <si>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</si>
  <si>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</si>
  <si>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</si>
  <si>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</si>
  <si>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</si>
  <si>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</si>
  <si>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</si>
  <si>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</si>
  <si>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</si>
  <si>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</si>
  <si>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</si>
  <si>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</si>
  <si>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</si>
  <si>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</si>
  <si>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</si>
  <si>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</si>
  <si>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</si>
  <si>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</si>
  <si>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</si>
  <si>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</si>
  <si>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</si>
  <si>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</si>
  <si>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</si>
  <si>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</si>
  <si>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</si>
  <si>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</si>
  <si>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</si>
  <si>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</si>
  <si>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</si>
  <si>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</si>
  <si>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</si>
  <si>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</si>
  <si>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</si>
  <si>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</si>
  <si>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</si>
  <si>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</si>
  <si>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</si>
  <si>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</si>
  <si>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</si>
  <si>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</si>
  <si>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</si>
  <si>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</si>
  <si>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</si>
  <si>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</si>
  <si>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</si>
  <si>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</si>
  <si>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</si>
  <si>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</si>
  <si>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</si>
  <si>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</si>
  <si>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</si>
  <si>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</si>
  <si>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</si>
  <si>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</si>
  <si>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</si>
  <si>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</si>
  <si>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</si>
  <si>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</si>
  <si>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</si>
  <si>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</si>
  <si>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</si>
  <si>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</si>
  <si>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</si>
  <si>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</si>
  <si>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</si>
  <si>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</si>
  <si>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</si>
  <si>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</si>
  <si>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</si>
  <si>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</si>
  <si>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</si>
  <si>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</si>
  <si>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</si>
  <si>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</si>
  <si>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</si>
  <si>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</si>
  <si>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</si>
  <si>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</si>
  <si>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</si>
  <si>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</si>
  <si>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</si>
  <si>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</si>
  <si>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</si>
  <si>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</si>
  <si>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</si>
  <si>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</si>
  <si>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</si>
  <si>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</si>
  <si>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</si>
  <si>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</si>
  <si>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</si>
  <si>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</si>
  <si>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</si>
  <si>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</si>
  <si>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</si>
  <si>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</si>
  <si>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</si>
  <si>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</si>
  <si>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</si>
  <si>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</si>
  <si>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</si>
  <si>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</si>
  <si>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</si>
  <si>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</si>
  <si>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</si>
  <si>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</si>
  <si>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</si>
  <si>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</si>
  <si>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</si>
  <si>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</si>
  <si>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</si>
  <si>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</si>
  <si>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</si>
  <si>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</si>
  <si>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</si>
  <si>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</si>
  <si>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</si>
  <si>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</si>
  <si>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</si>
  <si>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</si>
  <si>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</si>
  <si>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</si>
  <si>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</si>
  <si>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</si>
  <si>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</si>
  <si>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</si>
  <si>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</si>
  <si>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</si>
  <si>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</si>
  <si>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</si>
  <si>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</si>
  <si>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</si>
  <si>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</si>
  <si>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</si>
  <si>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</si>
  <si>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</si>
  <si>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</si>
  <si>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</si>
  <si>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</si>
  <si>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</si>
  <si>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</si>
  <si>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</si>
  <si>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</si>
  <si>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</si>
  <si>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</si>
  <si>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</si>
  <si>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</si>
  <si>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</si>
  <si>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</si>
  <si>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</si>
  <si>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</si>
  <si>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</si>
  <si>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</si>
  <si>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</si>
  <si>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</si>
  <si>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</si>
  <si>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</si>
  <si>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</si>
  <si>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</si>
  <si>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</si>
  <si>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</si>
  <si>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</si>
  <si>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</si>
  <si>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</si>
  <si>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</si>
  <si>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</si>
  <si>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</si>
  <si>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</si>
  <si>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</si>
  <si>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</si>
  <si>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</si>
  <si>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</si>
  <si>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</si>
  <si>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</si>
  <si>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</si>
  <si>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</si>
  <si>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</si>
  <si>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</si>
  <si>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</si>
  <si>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</si>
  <si>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</si>
  <si>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</si>
  <si>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</si>
  <si>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</si>
  <si>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</si>
  <si>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</si>
  <si>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</si>
  <si>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</si>
  <si>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</si>
  <si>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</si>
  <si>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</si>
  <si>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</si>
  <si>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</si>
  <si>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</si>
  <si>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</si>
  <si>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</si>
  <si>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</si>
  <si>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</si>
  <si>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</si>
  <si>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</si>
  <si>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</si>
  <si>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</si>
  <si>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</si>
  <si>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</si>
  <si>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</si>
  <si>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</si>
  <si>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</si>
  <si>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</si>
  <si>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</si>
  <si>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</si>
  <si>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</si>
  <si>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</si>
  <si>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</si>
  <si>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</si>
  <si>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</si>
  <si>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</si>
  <si>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</si>
  <si>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</si>
  <si>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</si>
  <si>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</si>
  <si>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</si>
  <si>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</si>
  <si>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</si>
  <si>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</si>
  <si>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</si>
  <si>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</si>
  <si>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</si>
  <si>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</si>
  <si>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</si>
  <si>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</si>
  <si>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</si>
  <si>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</si>
  <si>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</si>
  <si>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</si>
  <si>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</si>
  <si>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</si>
  <si>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</si>
  <si>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</si>
  <si>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</si>
  <si>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</si>
  <si>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</si>
  <si>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</si>
  <si>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</si>
  <si>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</si>
  <si>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</si>
  <si>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</si>
  <si>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</si>
  <si>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</si>
  <si>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</si>
  <si>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</si>
  <si>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</si>
  <si>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</si>
  <si>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</si>
  <si>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</si>
  <si>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</si>
  <si>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</si>
  <si>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</si>
  <si>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</si>
  <si>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</si>
  <si>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</si>
  <si>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</si>
  <si>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</si>
  <si>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</si>
  <si>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</si>
  <si>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</si>
  <si>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</si>
  <si>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</si>
  <si>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</si>
  <si>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</si>
  <si>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</si>
  <si>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</si>
  <si>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</si>
  <si>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</si>
  <si>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</si>
  <si>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</si>
  <si>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</si>
  <si>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</si>
  <si>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</si>
  <si>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</si>
  <si>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</si>
  <si>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</si>
  <si>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</si>
  <si>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</si>
  <si>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</si>
  <si>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</si>
  <si>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</si>
  <si>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</si>
  <si>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</si>
  <si>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</si>
  <si>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</si>
  <si>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</si>
  <si>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</si>
  <si>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</si>
  <si>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</si>
  <si>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</si>
  <si>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</si>
  <si>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</si>
  <si>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</si>
  <si>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</si>
  <si>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</si>
  <si>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</si>
  <si>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</si>
  <si>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</si>
  <si>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</si>
  <si>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</si>
  <si>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</si>
  <si>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</si>
  <si>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</si>
  <si>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</si>
  <si>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</si>
  <si>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</si>
  <si>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</si>
  <si>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</si>
  <si>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</si>
  <si>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</si>
  <si>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</si>
  <si>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</si>
  <si>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</si>
  <si>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</si>
  <si>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</si>
  <si>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</si>
  <si>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</si>
  <si>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</si>
  <si>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</si>
  <si>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</si>
  <si>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</si>
  <si>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</si>
  <si>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</si>
  <si>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</si>
  <si>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</si>
  <si>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</si>
  <si>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</si>
  <si>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</si>
  <si>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</si>
  <si>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</si>
  <si>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</si>
  <si>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</si>
  <si>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</si>
  <si>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</si>
  <si>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</si>
  <si>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</si>
  <si>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</si>
  <si>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</si>
  <si>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</si>
  <si>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</si>
  <si>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</si>
  <si>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</si>
  <si>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</si>
  <si>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</si>
  <si>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</si>
  <si>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</si>
  <si>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</si>
  <si>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</si>
  <si>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</si>
  <si>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</si>
  <si>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</si>
  <si>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</si>
  <si>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</si>
  <si>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</si>
  <si>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</si>
  <si>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</si>
  <si>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</si>
  <si>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</si>
  <si>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</si>
  <si>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</si>
  <si>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</si>
  <si>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</si>
  <si>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</si>
  <si>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</si>
  <si>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</si>
  <si>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</si>
  <si>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</si>
  <si>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</si>
  <si>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</si>
  <si>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</si>
  <si>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</si>
  <si>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</si>
  <si>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</si>
  <si>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</si>
  <si>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</si>
  <si>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</si>
  <si>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</si>
  <si>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</si>
  <si>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</si>
  <si>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</si>
  <si>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</si>
  <si>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</si>
  <si>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</si>
  <si>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</si>
  <si>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</si>
  <si>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</si>
  <si>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</si>
  <si>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</si>
  <si>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</si>
  <si>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</si>
  <si>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</si>
  <si>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</si>
  <si>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</si>
  <si>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</si>
  <si>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</si>
  <si>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</si>
  <si>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</si>
  <si>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</si>
  <si>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</si>
  <si>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</si>
  <si>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</si>
  <si>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</si>
  <si>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</si>
  <si>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</si>
  <si>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</si>
  <si>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</si>
  <si>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</si>
  <si>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</si>
  <si>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</si>
  <si>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</si>
  <si>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</si>
  <si>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</si>
  <si>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</si>
  <si>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</si>
  <si>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</si>
  <si>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</si>
  <si>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</si>
  <si>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</si>
  <si>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</si>
  <si>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</si>
  <si>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</si>
  <si>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</si>
  <si>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</si>
  <si>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</si>
  <si>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</si>
  <si>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</si>
  <si>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</si>
  <si>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</si>
  <si>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</si>
  <si>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</si>
  <si>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</si>
  <si>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</si>
  <si>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</si>
  <si>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</si>
  <si>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</si>
  <si>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</si>
  <si>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</si>
  <si>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</si>
  <si>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</si>
  <si>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</si>
  <si>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</si>
  <si>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</si>
  <si>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</si>
  <si>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</si>
  <si>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</si>
  <si>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</si>
  <si>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</si>
  <si>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</si>
  <si>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</si>
  <si>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</si>
  <si>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</si>
  <si>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</si>
  <si>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</si>
  <si>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</si>
  <si>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</si>
  <si>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</si>
  <si>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</si>
  <si>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</si>
  <si>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</si>
  <si>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</si>
  <si>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</si>
  <si>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</si>
  <si>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</si>
  <si>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</si>
  <si>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</si>
  <si>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</si>
  <si>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</si>
  <si>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</si>
  <si>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</si>
  <si>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</si>
  <si>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</si>
  <si>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</si>
  <si>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</si>
  <si>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</si>
  <si>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</si>
  <si>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</si>
  <si>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</si>
  <si>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</si>
  <si>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</si>
  <si>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</si>
  <si>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</si>
  <si>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</si>
  <si>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</si>
  <si>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</si>
  <si>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</si>
  <si>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</si>
  <si>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</si>
  <si>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</si>
  <si>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</si>
  <si>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</si>
  <si>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</si>
  <si>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</si>
  <si>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</si>
  <si>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</si>
  <si>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</si>
  <si>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</si>
  <si>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</si>
  <si>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</si>
  <si>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</si>
  <si>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</si>
  <si>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</si>
  <si>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</si>
  <si>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</si>
  <si>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</si>
  <si>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</si>
  <si>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</si>
  <si>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</si>
  <si>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</si>
  <si>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</si>
  <si>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</si>
  <si>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</si>
  <si>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</si>
  <si>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</si>
  <si>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</si>
  <si>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</si>
  <si>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</si>
  <si>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</si>
  <si>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</si>
  <si>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</si>
  <si>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</si>
  <si>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</si>
  <si>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</si>
  <si>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</si>
  <si>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</si>
  <si>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</si>
  <si>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</si>
  <si>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</si>
  <si>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</si>
  <si>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</si>
  <si>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</si>
  <si>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</si>
  <si>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</si>
  <si>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</si>
  <si>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</si>
  <si>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</si>
  <si>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</si>
  <si>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</si>
  <si>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</si>
  <si>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</si>
  <si>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</si>
  <si>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</si>
  <si>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</si>
  <si>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</si>
  <si>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</si>
  <si>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</si>
  <si>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</si>
  <si>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</si>
  <si>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</si>
  <si>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</si>
  <si>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</si>
  <si>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</si>
  <si>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</si>
  <si>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</si>
  <si>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</si>
  <si>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</si>
  <si>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</si>
  <si>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</si>
  <si>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</si>
  <si>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</si>
  <si>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</si>
  <si>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</si>
  <si>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</si>
  <si>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</si>
  <si>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</si>
  <si>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</si>
  <si>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</si>
  <si>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</si>
  <si>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</si>
  <si>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</si>
  <si>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</si>
  <si>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</si>
  <si>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</si>
  <si>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</si>
  <si>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</si>
  <si>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</si>
  <si>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</si>
  <si>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</si>
  <si>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</si>
  <si>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</si>
  <si>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</si>
  <si>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</si>
  <si>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</si>
  <si>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</si>
  <si>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</si>
  <si>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</si>
  <si>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</si>
  <si>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</si>
  <si>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</si>
  <si>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</si>
  <si>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</si>
  <si>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</si>
  <si>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</si>
  <si>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</si>
  <si>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</si>
  <si>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</si>
  <si>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</si>
  <si>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</si>
  <si>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</si>
  <si>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</si>
  <si>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</si>
  <si>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</si>
  <si>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</si>
  <si>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</si>
  <si>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</si>
  <si>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</si>
  <si>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</si>
  <si>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</si>
  <si>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</si>
  <si>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</si>
  <si>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</si>
  <si>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</si>
  <si>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</si>
  <si>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</si>
  <si>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</si>
  <si>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</si>
  <si>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</si>
  <si>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</si>
  <si>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</si>
  <si>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</si>
  <si>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</si>
  <si>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</si>
  <si>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Patronato de Feria Moroleón, Gto.</t>
  </si>
  <si>
    <t>Correspondiente del 1 de Enero 31 de Marzo de 2022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</si>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</sst>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30" activePane="bottomLeft" state="frozen"/>
      <selection activeCell="A14" sqref="A14:B14"/>
      <selection pane="bottomLeft" activeCell="B45" sqref="B45: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  <row r="45" spans="1:2" x14ac:dyDescent="0.2">
      <c r="B45" s="101" t="s">
        <v>664</v>
      </c>
    </row>
    <row r="46" spans="1:2" x14ac:dyDescent="0.2">
      <c r="B46" s="101" t="s">
        <v>665</v>
      </c>
    </row>
    <row r="47" spans="1:2" x14ac:dyDescent="0.2">
      <c r="B47" s="101" t="s">
        <v>666</v>
      </c>
    </row>
    <row r="48" spans="1:2" x14ac:dyDescent="0.2">
      <c r="B48" s="101"/>
    </row>
    <row r="49" spans="2:2" x14ac:dyDescent="0.2">
      <c r="B49" s="101"/>
    </row>
    <row r="50" spans="2:2" x14ac:dyDescent="0.2">
      <c r="B50" s="101" t="s">
        <v>667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8"/>
  <sheetViews>
    <sheetView showGridLines="0" workbookViewId="0">
      <selection activeCell="B23" sqref="B23:C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1500155.6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1500155.6</v>
      </c>
    </row>
    <row r="22" spans="1:3" x14ac:dyDescent="0.2">
      <c r="B22" s="39" t="s">
        <v>637</v>
      </c>
    </row>
    <row r="23" spans="1:3" x14ac:dyDescent="0.2">
      <c r="B23" s="39" t="s">
        <v>664</v>
      </c>
    </row>
    <row r="24" spans="1:3" x14ac:dyDescent="0.2">
      <c r="B24" s="39" t="s">
        <v>665</v>
      </c>
    </row>
    <row r="25" spans="1:3" x14ac:dyDescent="0.2">
      <c r="B25" s="39" t="s">
        <v>666</v>
      </c>
    </row>
    <row r="28" spans="1:3" x14ac:dyDescent="0.2">
      <c r="B28" s="39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7"/>
  <sheetViews>
    <sheetView showGridLines="0" topLeftCell="A24" workbookViewId="0">
      <selection activeCell="B42" sqref="B42:C47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2165553.42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2165553.42</v>
      </c>
    </row>
    <row r="41" spans="1:3" x14ac:dyDescent="0.2">
      <c r="B41" s="39" t="s">
        <v>637</v>
      </c>
    </row>
    <row r="42" spans="1:3" x14ac:dyDescent="0.2">
      <c r="B42" s="39" t="s">
        <v>664</v>
      </c>
    </row>
    <row r="43" spans="1:3" x14ac:dyDescent="0.2">
      <c r="B43" s="39" t="s">
        <v>665</v>
      </c>
    </row>
    <row r="44" spans="1:3" x14ac:dyDescent="0.2">
      <c r="B44" s="39" t="s">
        <v>666</v>
      </c>
    </row>
    <row r="47" spans="1:3" x14ac:dyDescent="0.2">
      <c r="B47" s="39" t="s">
        <v>667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topLeftCell="A33" workbookViewId="0">
      <selection activeCell="B54" sqref="B54:C5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  <row r="54" spans="1:6" x14ac:dyDescent="0.2">
      <c r="B54" s="138" t="s">
        <v>664</v>
      </c>
      <c r="C54" s="138"/>
    </row>
    <row r="55" spans="1:6" x14ac:dyDescent="0.2">
      <c r="B55" s="138" t="s">
        <v>665</v>
      </c>
      <c r="C55" s="138"/>
    </row>
    <row r="56" spans="1:6" x14ac:dyDescent="0.2">
      <c r="B56" s="138" t="s">
        <v>666</v>
      </c>
      <c r="C56" s="138"/>
    </row>
    <row r="57" spans="1:6" x14ac:dyDescent="0.2">
      <c r="B57" s="138"/>
      <c r="C57" s="138"/>
    </row>
    <row r="58" spans="1:6" x14ac:dyDescent="0.2">
      <c r="B58" s="138"/>
      <c r="C58" s="138"/>
    </row>
    <row r="59" spans="1:6" x14ac:dyDescent="0.2">
      <c r="B59" s="138" t="s">
        <v>667</v>
      </c>
      <c r="C59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topLeftCell="A13" zoomScaleNormal="100" zoomScaleSheetLayoutView="100" workbookViewId="0">
      <selection activeCell="E32" sqref="E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topLeftCell="A129" zoomScale="106" zoomScaleNormal="106" workbookViewId="0">
      <selection activeCell="B152" sqref="B152:C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670720.18999999994</v>
      </c>
      <c r="D23" s="24">
        <v>670720.18999999994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10877</v>
      </c>
      <c r="D62" s="24">
        <f t="shared" ref="D62:E62" si="0">SUM(D63:D70)</f>
        <v>0</v>
      </c>
      <c r="E62" s="24">
        <f t="shared" si="0"/>
        <v>0</v>
      </c>
    </row>
    <row r="63" spans="1:9" x14ac:dyDescent="0.2">
      <c r="A63" s="22">
        <v>1241</v>
      </c>
      <c r="B63" s="20" t="s">
        <v>239</v>
      </c>
      <c r="C63" s="24">
        <v>8457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240</v>
      </c>
      <c r="C64" s="24">
        <v>2420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26050</v>
      </c>
      <c r="D74" s="24">
        <f>SUM(D75:D79)</f>
        <v>0</v>
      </c>
      <c r="E74" s="24">
        <f>SUM(E75:E79)</f>
        <v>18235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26050</v>
      </c>
      <c r="D78" s="24">
        <v>0</v>
      </c>
      <c r="E78" s="24">
        <v>18235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98687.23000000001</v>
      </c>
      <c r="D110" s="24">
        <f>SUM(D111:D119)</f>
        <v>98687.23000000001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7189.55</v>
      </c>
      <c r="D111" s="24">
        <f>C111</f>
        <v>7189.55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68916.78</v>
      </c>
      <c r="D112" s="24">
        <f t="shared" ref="D112:D119" si="1">C112</f>
        <v>68916.78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-1090.56</v>
      </c>
      <c r="D117" s="24">
        <f t="shared" si="1"/>
        <v>-1090.56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23671.46</v>
      </c>
      <c r="D119" s="24">
        <f t="shared" si="1"/>
        <v>23671.46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  <row r="152" spans="1:3" x14ac:dyDescent="0.2">
      <c r="B152" s="20" t="s">
        <v>664</v>
      </c>
    </row>
    <row r="153" spans="1:3" x14ac:dyDescent="0.2">
      <c r="B153" s="20" t="s">
        <v>665</v>
      </c>
    </row>
    <row r="154" spans="1:3" x14ac:dyDescent="0.2">
      <c r="B154" s="20" t="s">
        <v>666</v>
      </c>
    </row>
    <row r="157" spans="1:3" x14ac:dyDescent="0.2">
      <c r="B157" s="20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8"/>
  <sheetViews>
    <sheetView topLeftCell="A214" zoomScaleNormal="100" workbookViewId="0">
      <selection activeCell="B223" sqref="B223:C22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155.6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155.6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155.6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0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0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1500000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1500000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1500000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2165553.42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2165553.42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19095.400000000001</v>
      </c>
      <c r="D100" s="57">
        <f t="shared" ref="D100:D163" si="0">C100/$C$98</f>
        <v>8.8177921743440545E-3</v>
      </c>
      <c r="E100" s="56"/>
    </row>
    <row r="101" spans="1:5" x14ac:dyDescent="0.2">
      <c r="A101" s="54">
        <v>5111</v>
      </c>
      <c r="B101" s="51" t="s">
        <v>363</v>
      </c>
      <c r="C101" s="55">
        <v>0</v>
      </c>
      <c r="D101" s="57">
        <f t="shared" si="0"/>
        <v>0</v>
      </c>
      <c r="E101" s="56"/>
    </row>
    <row r="102" spans="1:5" x14ac:dyDescent="0.2">
      <c r="A102" s="54">
        <v>5112</v>
      </c>
      <c r="B102" s="51" t="s">
        <v>364</v>
      </c>
      <c r="C102" s="55">
        <v>19095.400000000001</v>
      </c>
      <c r="D102" s="57">
        <f t="shared" si="0"/>
        <v>8.8177921743440545E-3</v>
      </c>
      <c r="E102" s="56"/>
    </row>
    <row r="103" spans="1:5" x14ac:dyDescent="0.2">
      <c r="A103" s="54">
        <v>5113</v>
      </c>
      <c r="B103" s="51" t="s">
        <v>365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1090</v>
      </c>
      <c r="D107" s="57">
        <f t="shared" si="0"/>
        <v>5.0333553997481165E-4</v>
      </c>
      <c r="E107" s="56"/>
    </row>
    <row r="108" spans="1:5" x14ac:dyDescent="0.2">
      <c r="A108" s="54">
        <v>5121</v>
      </c>
      <c r="B108" s="51" t="s">
        <v>370</v>
      </c>
      <c r="C108" s="55">
        <v>1090</v>
      </c>
      <c r="D108" s="57">
        <f t="shared" si="0"/>
        <v>5.0333553997481165E-4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0</v>
      </c>
      <c r="D113" s="57">
        <f t="shared" si="0"/>
        <v>0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2145368.02</v>
      </c>
      <c r="D117" s="57">
        <f t="shared" si="0"/>
        <v>0.99067887228568119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383</v>
      </c>
      <c r="C121" s="55">
        <v>2609.02</v>
      </c>
      <c r="D121" s="57">
        <f t="shared" si="0"/>
        <v>1.2047821013808102E-3</v>
      </c>
      <c r="E121" s="56"/>
    </row>
    <row r="122" spans="1:5" x14ac:dyDescent="0.2">
      <c r="A122" s="54">
        <v>5135</v>
      </c>
      <c r="B122" s="51" t="s">
        <v>384</v>
      </c>
      <c r="C122" s="55">
        <v>0</v>
      </c>
      <c r="D122" s="57">
        <f t="shared" si="0"/>
        <v>0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2142377</v>
      </c>
      <c r="D125" s="57">
        <f t="shared" si="0"/>
        <v>0.98929769185744676</v>
      </c>
      <c r="E125" s="56"/>
    </row>
    <row r="126" spans="1:5" x14ac:dyDescent="0.2">
      <c r="A126" s="54">
        <v>5139</v>
      </c>
      <c r="B126" s="51" t="s">
        <v>388</v>
      </c>
      <c r="C126" s="55">
        <v>382</v>
      </c>
      <c r="D126" s="57">
        <f t="shared" si="0"/>
        <v>1.7639832685355784E-4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3" spans="1:5" x14ac:dyDescent="0.2">
      <c r="B223" s="20" t="s">
        <v>664</v>
      </c>
    </row>
    <row r="224" spans="1:5" x14ac:dyDescent="0.2">
      <c r="B224" s="20" t="s">
        <v>665</v>
      </c>
    </row>
    <row r="225" spans="2:2" x14ac:dyDescent="0.2">
      <c r="B225" s="20" t="s">
        <v>666</v>
      </c>
    </row>
    <row r="228" spans="2:2" x14ac:dyDescent="0.2">
      <c r="B228" s="20" t="s">
        <v>667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topLeftCell="A8" workbookViewId="0">
      <selection activeCell="B30" sqref="B30:C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-665397.81999999995</v>
      </c>
    </row>
    <row r="15" spans="1:5" x14ac:dyDescent="0.2">
      <c r="A15" s="33">
        <v>3220</v>
      </c>
      <c r="B15" s="29" t="s">
        <v>473</v>
      </c>
      <c r="C15" s="34">
        <v>1533583.13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  <row r="30" spans="1:3" x14ac:dyDescent="0.2">
      <c r="B30" s="138" t="s">
        <v>664</v>
      </c>
      <c r="C30" s="138"/>
    </row>
    <row r="31" spans="1:3" x14ac:dyDescent="0.2">
      <c r="B31" s="138" t="s">
        <v>665</v>
      </c>
      <c r="C31" s="138"/>
    </row>
    <row r="32" spans="1:3" x14ac:dyDescent="0.2">
      <c r="B32" s="138" t="s">
        <v>666</v>
      </c>
      <c r="C32" s="138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 t="s">
        <v>667</v>
      </c>
      <c r="C35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99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277460.34999999998</v>
      </c>
      <c r="D9" s="34">
        <v>943273.13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277460.34999999998</v>
      </c>
      <c r="D15" s="143">
        <f>SUM(D8:D14)</f>
        <v>943273.13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-665397.81999999995</v>
      </c>
      <c r="D47" s="143">
        <v>-97011.09</v>
      </c>
    </row>
    <row r="48" spans="1:5" x14ac:dyDescent="0.2">
      <c r="A48" s="139"/>
      <c r="B48" s="144" t="s">
        <v>629</v>
      </c>
      <c r="C48" s="143">
        <f>C49+C61+C93+C96</f>
        <v>-266600</v>
      </c>
      <c r="D48" s="143">
        <f>D49+D61+D93+D96</f>
        <v>2747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2605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2605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2605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-266600</v>
      </c>
      <c r="D96" s="143">
        <f>SUM(D97:D101)</f>
        <v>142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0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-266600</v>
      </c>
      <c r="D99" s="140">
        <v>142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-931997.82</v>
      </c>
      <c r="D113" s="143">
        <f>D47+D48-D102</f>
        <v>-94264.09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2019-02-13T21:19:08Z</cp:lastPrinted>
  <dcterms:created xsi:type="dcterms:W3CDTF">2012-12-11T20:36:24Z</dcterms:created>
  <dcterms:modified xsi:type="dcterms:W3CDTF">2022-04-26T17:27:56Z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