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MUNICIPALES\CIERRE CASA DE LA CULTURA\"/>
    </mc:Choice>
  </mc:AlternateContent>
  <xr:revisionPtr revIDLastSave="0" documentId="13_ncr:1_{584B2314-B94A-4F93-BA45-64BE0AD1857F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E10" i="6"/>
  <c r="H10" i="6" s="1"/>
  <c r="E11" i="6"/>
  <c r="H11" i="6" s="1"/>
  <c r="E12" i="6"/>
  <c r="H12" i="6" s="1"/>
  <c r="H76" i="6"/>
  <c r="H75" i="6"/>
  <c r="H74" i="6"/>
  <c r="H73" i="6"/>
  <c r="H72" i="6"/>
  <c r="H70" i="6"/>
  <c r="H68" i="6"/>
  <c r="H66" i="6"/>
  <c r="H64" i="6"/>
  <c r="H63" i="6"/>
  <c r="H62" i="6"/>
  <c r="H61" i="6"/>
  <c r="H60" i="6"/>
  <c r="H58" i="6"/>
  <c r="H56" i="6"/>
  <c r="H54" i="6"/>
  <c r="H52" i="6"/>
  <c r="H51" i="6"/>
  <c r="H50" i="6"/>
  <c r="H49" i="6"/>
  <c r="H48" i="6"/>
  <c r="H46" i="6"/>
  <c r="H22" i="6"/>
  <c r="H16" i="6"/>
  <c r="H9" i="6"/>
  <c r="H8" i="6"/>
  <c r="E76" i="6"/>
  <c r="E75" i="6"/>
  <c r="E74" i="6"/>
  <c r="E73" i="6"/>
  <c r="E72" i="6"/>
  <c r="E71" i="6"/>
  <c r="H71" i="6" s="1"/>
  <c r="E70" i="6"/>
  <c r="E68" i="6"/>
  <c r="E67" i="6"/>
  <c r="H67" i="6" s="1"/>
  <c r="E66" i="6"/>
  <c r="E64" i="6"/>
  <c r="E63" i="6"/>
  <c r="E62" i="6"/>
  <c r="E61" i="6"/>
  <c r="E60" i="6"/>
  <c r="E59" i="6"/>
  <c r="H59" i="6" s="1"/>
  <c r="E58" i="6"/>
  <c r="E56" i="6"/>
  <c r="E55" i="6"/>
  <c r="H55" i="6" s="1"/>
  <c r="E54" i="6"/>
  <c r="E53" i="6"/>
  <c r="E52" i="6"/>
  <c r="E51" i="6"/>
  <c r="E50" i="6"/>
  <c r="E49" i="6"/>
  <c r="E48" i="6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H53" i="6" s="1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<sst xmlns="http://schemas.openxmlformats.org/spreadsheetml/2006/main" count="203" uniqueCount="142">
  <si>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</si>
  <si>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</si>
  <si>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</si>
  <si>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</si>
  <si>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</si>
  <si>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</si>
  <si>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</si>
  <si>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</si>
  <si>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</si>
  <si>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</si>
  <si>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</si>
  <si>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</si>
  <si>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</si>
  <si>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</si>
  <si>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</si>
  <si>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</si>
  <si>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</si>
  <si>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</si>
  <si>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</si>
  <si>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</si>
  <si>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</si>
  <si>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</si>
  <si>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</si>
  <si>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</si>
  <si>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</si>
  <si>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</si>
  <si>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</si>
  <si>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</si>
  <si>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</si>
  <si>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</si>
  <si>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</si>
  <si>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</si>
  <si>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</si>
  <si>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</si>
  <si>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</si>
  <si>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</si>
  <si>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</si>
  <si>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</si>
  <si>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</si>
  <si>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</si>
  <si>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</si>
  <si>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</si>
  <si>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</si>
  <si>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</si>
  <si>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</si>
  <si>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</si>
  <si>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</si>
  <si>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</si>
  <si>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</si>
  <si>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</si>
  <si>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</si>
  <si>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</si>
  <si>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</si>
  <si>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</si>
  <si>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</si>
  <si>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</si>
  <si>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</si>
  <si>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</si>
  <si>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</si>
  <si>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</si>
  <si>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</si>
  <si>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</si>
  <si>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</si>
  <si>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</si>
  <si>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</si>
  <si>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</si>
  <si>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</si>
  <si>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</si>
  <si>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</si>
  <si>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</si>
  <si>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</si>
  <si>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</si>
  <si>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</si>
  <si>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</si>
  <si>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</si>
  <si>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</si>
  <si>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</si>
  <si>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</si>
  <si>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</si>
  <si>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</si>
  <si>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</si>
  <si>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</si>
  <si>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</si>
  <si>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</si>
  <si>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</si>
  <si>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</si>
  <si>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</si>
  <si>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</si>
  <si>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</si>
  <si>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</si>
  <si>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</si>
  <si>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</si>
  <si>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</si>
  <si>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</si>
  <si>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</si>
  <si>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</si>
  <si>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</si>
  <si>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</si>
  <si>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</si>
  <si>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</si>
  <si>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</si>
  <si>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</si>
  <si>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</si>
  <si>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</si>
  <si>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</si>
  <si>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</si>
  <si>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</si>
  <si>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</si>
  <si>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</si>
  <si>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</si>
  <si>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</si>
  <si>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</si>
  <si>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</si>
  <si>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</si>
  <si>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</si>
  <si>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</si>
  <si>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</si>
  <si>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</si>
  <si>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</si>
  <si>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</si>
  <si>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</si>
  <si>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</si>
  <si>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</si>
  <si>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</si>
  <si>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</si>
  <si>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</si>
  <si>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</si>
  <si>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</si>
  <si>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</si>
  <si>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</si>
  <si>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</si>
  <si>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</si>
  <si>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</si>
  <si>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</si>
  <si>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</si>
  <si>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</si>
  <si>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Nombre del ente público
Estado Analítico del Ejercicio del Presupuesto de Egresos
Clasificación por Objeto del Gasto (Capítulo y Concepto)
Del 1 de Enero al 31 de Diciembre de 2022</t>
  </si>
  <si>
    <t>Nombre del ente público
Estado Analítico del Ejercicio del Presupuesto de Egresos
Clasificación Económica por Tipo de Gasto
Del 1 de Enero al 31 de Diciembre de 2022</t>
  </si>
  <si>
    <t>Ente Público
Estado Analítico del Ejercicio del Presupuesto de Egresos
Clasificación Administrativa
Del 1 de Enero al 31 de Diciembre de 2022</t>
  </si>
  <si>
    <t>Gobierno (Federal/Estatal/Municipal) de __________________________
Estado Analítico del Ejercicio del Presupuesto de Egresos
Clasificación Administrativa
Del 1 de Enero al 31 de Diciembre de 2022</t>
  </si>
  <si>
    <t>Sector Paraestatal del Gobierno (Federal/Estatal/Municipal) de ______________________
Estado Analítico del Ejercicio del Presupuesto de Egresos
Clasificación Administrativa
Del 1 de Enero al 31 de Diciembre de 2022</t>
  </si>
  <si>
    <t>Nombre del Ente Público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</si>
</sst>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58</v>
      </c>
      <c r="B2" s="42"/>
      <c r="C2" s="36" t="s">
        <v>64</v>
      </c>
      <c r="D2" s="37"/>
      <c r="E2" s="37"/>
      <c r="F2" s="37"/>
      <c r="G2" s="38"/>
      <c r="H2" s="39" t="s">
        <v>63</v>
      </c>
    </row>
    <row r="3" spans="1:8" ht="24.95" customHeight="1" x14ac:dyDescent="0.2">
      <c r="A3" s="43"/>
      <c r="B3" s="44"/>
      <c r="C3" s="6" t="s">
        <v>59</v>
      </c>
      <c r="D3" s="6" t="s">
        <v>129</v>
      </c>
      <c r="E3" s="6" t="s">
        <v>60</v>
      </c>
      <c r="F3" s="6" t="s">
        <v>61</v>
      </c>
      <c r="G3" s="6" t="s">
        <v>62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130</v>
      </c>
      <c r="F4" s="7">
        <v>4</v>
      </c>
      <c r="G4" s="7">
        <v>5</v>
      </c>
      <c r="H4" s="7" t="s">
        <v>131</v>
      </c>
    </row>
    <row r="5" spans="1:8" x14ac:dyDescent="0.2">
      <c r="A5" s="26" t="s">
        <v>65</v>
      </c>
      <c r="B5" s="4"/>
      <c r="C5" s="31">
        <f>SUM(C6:C12)</f>
        <v>2438743.71</v>
      </c>
      <c r="D5" s="31">
        <f>SUM(D6:D12)</f>
        <v>99642.76</v>
      </c>
      <c r="E5" s="31">
        <f>C5+D5</f>
        <v>2538386.4699999997</v>
      </c>
      <c r="F5" s="31">
        <f>SUM(F6:F12)</f>
        <v>2246324.48</v>
      </c>
      <c r="G5" s="31">
        <f>SUM(G6:G12)</f>
        <v>2229938.48</v>
      </c>
      <c r="H5" s="31">
        <f>E5-F5</f>
        <v>292061.98999999976</v>
      </c>
    </row>
    <row r="6" spans="1:8" x14ac:dyDescent="0.2">
      <c r="A6" s="25">
        <v>1100</v>
      </c>
      <c r="B6" s="8" t="s">
        <v>74</v>
      </c>
      <c r="C6" s="10">
        <v>0</v>
      </c>
      <c r="D6" s="10">
        <v>0</v>
      </c>
      <c r="E6" s="10">
        <f t="shared" ref="E6:E69" si="0">C6+D6</f>
        <v>0</v>
      </c>
      <c r="F6" s="10">
        <v>0</v>
      </c>
      <c r="G6" s="10">
        <v>0</v>
      </c>
      <c r="H6" s="10">
        <f t="shared" ref="H6:H69" si="1">E6-F6</f>
        <v>0</v>
      </c>
    </row>
    <row r="7" spans="1:8" x14ac:dyDescent="0.2">
      <c r="A7" s="25">
        <v>1200</v>
      </c>
      <c r="B7" s="8" t="s">
        <v>75</v>
      </c>
      <c r="C7" s="10">
        <v>2074558.65</v>
      </c>
      <c r="D7" s="10">
        <v>99642.76</v>
      </c>
      <c r="E7" s="10">
        <f t="shared" si="0"/>
        <v>2174201.4099999997</v>
      </c>
      <c r="F7" s="10">
        <v>1987663.75</v>
      </c>
      <c r="G7" s="10">
        <v>1971277.75</v>
      </c>
      <c r="H7" s="10">
        <f t="shared" si="1"/>
        <v>186537.65999999968</v>
      </c>
    </row>
    <row r="8" spans="1:8" x14ac:dyDescent="0.2">
      <c r="A8" s="25">
        <v>1300</v>
      </c>
      <c r="B8" s="8" t="s">
        <v>76</v>
      </c>
      <c r="C8" s="10">
        <v>242100</v>
      </c>
      <c r="D8" s="10">
        <v>0</v>
      </c>
      <c r="E8" s="10">
        <f t="shared" si="0"/>
        <v>242100</v>
      </c>
      <c r="F8" s="10">
        <v>218465.88</v>
      </c>
      <c r="G8" s="10">
        <v>218465.88</v>
      </c>
      <c r="H8" s="10">
        <f t="shared" si="1"/>
        <v>23634.119999999995</v>
      </c>
    </row>
    <row r="9" spans="1:8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5">
        <v>1500</v>
      </c>
      <c r="B10" s="8" t="s">
        <v>77</v>
      </c>
      <c r="C10" s="10">
        <v>122085.06</v>
      </c>
      <c r="D10" s="10">
        <v>0</v>
      </c>
      <c r="E10" s="10">
        <f t="shared" si="0"/>
        <v>122085.06</v>
      </c>
      <c r="F10" s="10">
        <v>40194.85</v>
      </c>
      <c r="G10" s="10">
        <v>40194.85</v>
      </c>
      <c r="H10" s="10">
        <f t="shared" si="1"/>
        <v>81890.209999999992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78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66</v>
      </c>
      <c r="B13" s="4"/>
      <c r="C13" s="32">
        <f>SUM(C14:C22)</f>
        <v>51664</v>
      </c>
      <c r="D13" s="32">
        <f>SUM(D14:D22)</f>
        <v>40155.57</v>
      </c>
      <c r="E13" s="32">
        <f t="shared" si="0"/>
        <v>91819.57</v>
      </c>
      <c r="F13" s="32">
        <f>SUM(F14:F22)</f>
        <v>78446.62</v>
      </c>
      <c r="G13" s="32">
        <f>SUM(G14:G22)</f>
        <v>78446.62</v>
      </c>
      <c r="H13" s="32">
        <f t="shared" si="1"/>
        <v>13372.950000000012</v>
      </c>
    </row>
    <row r="14" spans="1:8" x14ac:dyDescent="0.2">
      <c r="A14" s="25">
        <v>2100</v>
      </c>
      <c r="B14" s="8" t="s">
        <v>79</v>
      </c>
      <c r="C14" s="10">
        <v>23500</v>
      </c>
      <c r="D14" s="10">
        <v>9129.9699999999993</v>
      </c>
      <c r="E14" s="10">
        <f t="shared" si="0"/>
        <v>32629.97</v>
      </c>
      <c r="F14" s="10">
        <v>23773.25</v>
      </c>
      <c r="G14" s="10">
        <v>23773.25</v>
      </c>
      <c r="H14" s="10">
        <f t="shared" si="1"/>
        <v>8856.7200000000012</v>
      </c>
    </row>
    <row r="15" spans="1:8" x14ac:dyDescent="0.2">
      <c r="A15" s="25">
        <v>2200</v>
      </c>
      <c r="B15" s="8" t="s">
        <v>80</v>
      </c>
      <c r="C15" s="10">
        <v>10000</v>
      </c>
      <c r="D15" s="10">
        <v>10549</v>
      </c>
      <c r="E15" s="10">
        <f t="shared" si="0"/>
        <v>20549</v>
      </c>
      <c r="F15" s="10">
        <v>18540.32</v>
      </c>
      <c r="G15" s="10">
        <v>18540.32</v>
      </c>
      <c r="H15" s="10">
        <f t="shared" si="1"/>
        <v>2008.6800000000003</v>
      </c>
    </row>
    <row r="16" spans="1:8" x14ac:dyDescent="0.2">
      <c r="A16" s="25">
        <v>2300</v>
      </c>
      <c r="B16" s="8" t="s">
        <v>81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82</v>
      </c>
      <c r="C17" s="10">
        <v>8000</v>
      </c>
      <c r="D17" s="10">
        <v>0</v>
      </c>
      <c r="E17" s="10">
        <f t="shared" si="0"/>
        <v>8000</v>
      </c>
      <c r="F17" s="10">
        <v>8000</v>
      </c>
      <c r="G17" s="10">
        <v>8000</v>
      </c>
      <c r="H17" s="10">
        <f t="shared" si="1"/>
        <v>0</v>
      </c>
    </row>
    <row r="18" spans="1:8" x14ac:dyDescent="0.2">
      <c r="A18" s="25">
        <v>2500</v>
      </c>
      <c r="B18" s="8" t="s">
        <v>83</v>
      </c>
      <c r="C18" s="10">
        <v>1073</v>
      </c>
      <c r="D18" s="10">
        <v>-1073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25">
        <v>2600</v>
      </c>
      <c r="B19" s="8" t="s">
        <v>84</v>
      </c>
      <c r="C19" s="10">
        <v>6591</v>
      </c>
      <c r="D19" s="10">
        <v>7789.6</v>
      </c>
      <c r="E19" s="10">
        <f t="shared" si="0"/>
        <v>14380.6</v>
      </c>
      <c r="F19" s="10">
        <v>13658.05</v>
      </c>
      <c r="G19" s="10">
        <v>13658.05</v>
      </c>
      <c r="H19" s="10">
        <f t="shared" si="1"/>
        <v>722.55000000000109</v>
      </c>
    </row>
    <row r="20" spans="1:8" x14ac:dyDescent="0.2">
      <c r="A20" s="25">
        <v>2700</v>
      </c>
      <c r="B20" s="8" t="s">
        <v>85</v>
      </c>
      <c r="C20" s="10">
        <v>2500</v>
      </c>
      <c r="D20" s="10">
        <v>7760</v>
      </c>
      <c r="E20" s="10">
        <f t="shared" si="0"/>
        <v>10260</v>
      </c>
      <c r="F20" s="10">
        <v>10260</v>
      </c>
      <c r="G20" s="10">
        <v>10260</v>
      </c>
      <c r="H20" s="10">
        <f t="shared" si="1"/>
        <v>0</v>
      </c>
    </row>
    <row r="21" spans="1:8" x14ac:dyDescent="0.2">
      <c r="A21" s="25">
        <v>2800</v>
      </c>
      <c r="B21" s="8" t="s">
        <v>86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87</v>
      </c>
      <c r="C22" s="10">
        <v>0</v>
      </c>
      <c r="D22" s="10">
        <v>6000</v>
      </c>
      <c r="E22" s="10">
        <f t="shared" si="0"/>
        <v>6000</v>
      </c>
      <c r="F22" s="10">
        <v>4215</v>
      </c>
      <c r="G22" s="10">
        <v>4215</v>
      </c>
      <c r="H22" s="10">
        <f t="shared" si="1"/>
        <v>1785</v>
      </c>
    </row>
    <row r="23" spans="1:8" x14ac:dyDescent="0.2">
      <c r="A23" s="26" t="s">
        <v>67</v>
      </c>
      <c r="B23" s="4"/>
      <c r="C23" s="32">
        <f>SUM(C24:C32)</f>
        <v>111403</v>
      </c>
      <c r="D23" s="32">
        <f>SUM(D24:D32)</f>
        <v>268848.63</v>
      </c>
      <c r="E23" s="32">
        <f t="shared" si="0"/>
        <v>380251.63</v>
      </c>
      <c r="F23" s="32">
        <f>SUM(F24:F32)</f>
        <v>358413.18</v>
      </c>
      <c r="G23" s="32">
        <f>SUM(G24:G32)</f>
        <v>358404.48</v>
      </c>
      <c r="H23" s="32">
        <f t="shared" si="1"/>
        <v>21838.450000000012</v>
      </c>
    </row>
    <row r="24" spans="1:8" x14ac:dyDescent="0.2">
      <c r="A24" s="25">
        <v>3100</v>
      </c>
      <c r="B24" s="8" t="s">
        <v>88</v>
      </c>
      <c r="C24" s="10">
        <v>26901</v>
      </c>
      <c r="D24" s="10">
        <v>3817</v>
      </c>
      <c r="E24" s="10">
        <f t="shared" si="0"/>
        <v>30718</v>
      </c>
      <c r="F24" s="10">
        <v>27412.52</v>
      </c>
      <c r="G24" s="10">
        <v>27412.52</v>
      </c>
      <c r="H24" s="10">
        <f t="shared" si="1"/>
        <v>3305.4799999999996</v>
      </c>
    </row>
    <row r="25" spans="1:8" x14ac:dyDescent="0.2">
      <c r="A25" s="25">
        <v>3200</v>
      </c>
      <c r="B25" s="8" t="s">
        <v>89</v>
      </c>
      <c r="C25" s="10">
        <v>4000</v>
      </c>
      <c r="D25" s="10">
        <v>0</v>
      </c>
      <c r="E25" s="10">
        <f t="shared" si="0"/>
        <v>4000</v>
      </c>
      <c r="F25" s="10">
        <v>4000</v>
      </c>
      <c r="G25" s="10">
        <v>4000</v>
      </c>
      <c r="H25" s="10">
        <f t="shared" si="1"/>
        <v>0</v>
      </c>
    </row>
    <row r="26" spans="1:8" x14ac:dyDescent="0.2">
      <c r="A26" s="25">
        <v>3300</v>
      </c>
      <c r="B26" s="8" t="s">
        <v>90</v>
      </c>
      <c r="C26" s="10">
        <v>2</v>
      </c>
      <c r="D26" s="10">
        <v>3480</v>
      </c>
      <c r="E26" s="10">
        <f t="shared" si="0"/>
        <v>3482</v>
      </c>
      <c r="F26" s="10">
        <v>3480</v>
      </c>
      <c r="G26" s="10">
        <v>3480</v>
      </c>
      <c r="H26" s="10">
        <f t="shared" si="1"/>
        <v>2</v>
      </c>
    </row>
    <row r="27" spans="1:8" x14ac:dyDescent="0.2">
      <c r="A27" s="25">
        <v>3400</v>
      </c>
      <c r="B27" s="8" t="s">
        <v>91</v>
      </c>
      <c r="C27" s="10">
        <v>7500</v>
      </c>
      <c r="D27" s="10">
        <v>829.53</v>
      </c>
      <c r="E27" s="10">
        <f t="shared" si="0"/>
        <v>8329.5300000000007</v>
      </c>
      <c r="F27" s="10">
        <v>4209.1899999999996</v>
      </c>
      <c r="G27" s="10">
        <v>4200.49</v>
      </c>
      <c r="H27" s="10">
        <f t="shared" si="1"/>
        <v>4120.3400000000011</v>
      </c>
    </row>
    <row r="28" spans="1:8" x14ac:dyDescent="0.2">
      <c r="A28" s="25">
        <v>3500</v>
      </c>
      <c r="B28" s="8" t="s">
        <v>92</v>
      </c>
      <c r="C28" s="10">
        <v>6500</v>
      </c>
      <c r="D28" s="10">
        <v>24603.63</v>
      </c>
      <c r="E28" s="10">
        <f t="shared" si="0"/>
        <v>31103.63</v>
      </c>
      <c r="F28" s="10">
        <v>30081.599999999999</v>
      </c>
      <c r="G28" s="10">
        <v>30081.599999999999</v>
      </c>
      <c r="H28" s="10">
        <f t="shared" si="1"/>
        <v>1022.0300000000025</v>
      </c>
    </row>
    <row r="29" spans="1:8" x14ac:dyDescent="0.2">
      <c r="A29" s="25">
        <v>3600</v>
      </c>
      <c r="B29" s="8" t="s">
        <v>93</v>
      </c>
      <c r="C29" s="10">
        <v>13000</v>
      </c>
      <c r="D29" s="10">
        <v>-12790.12</v>
      </c>
      <c r="E29" s="10">
        <f t="shared" si="0"/>
        <v>209.8799999999992</v>
      </c>
      <c r="F29" s="10">
        <v>209.88</v>
      </c>
      <c r="G29" s="10">
        <v>209.88</v>
      </c>
      <c r="H29" s="10">
        <f t="shared" si="1"/>
        <v>-7.9580786405131221E-13</v>
      </c>
    </row>
    <row r="30" spans="1:8" x14ac:dyDescent="0.2">
      <c r="A30" s="25">
        <v>3700</v>
      </c>
      <c r="B30" s="8" t="s">
        <v>94</v>
      </c>
      <c r="C30" s="10">
        <v>2000</v>
      </c>
      <c r="D30" s="10">
        <v>918.52</v>
      </c>
      <c r="E30" s="10">
        <f t="shared" si="0"/>
        <v>2918.52</v>
      </c>
      <c r="F30" s="10">
        <v>2290</v>
      </c>
      <c r="G30" s="10">
        <v>2290</v>
      </c>
      <c r="H30" s="10">
        <f t="shared" si="1"/>
        <v>628.52</v>
      </c>
    </row>
    <row r="31" spans="1:8" x14ac:dyDescent="0.2">
      <c r="A31" s="25">
        <v>3800</v>
      </c>
      <c r="B31" s="8" t="s">
        <v>95</v>
      </c>
      <c r="C31" s="10">
        <v>6000</v>
      </c>
      <c r="D31" s="10">
        <v>230199.95</v>
      </c>
      <c r="E31" s="10">
        <f t="shared" si="0"/>
        <v>236199.95</v>
      </c>
      <c r="F31" s="10">
        <v>234529.99</v>
      </c>
      <c r="G31" s="10">
        <v>234529.99</v>
      </c>
      <c r="H31" s="10">
        <f t="shared" si="1"/>
        <v>1669.960000000021</v>
      </c>
    </row>
    <row r="32" spans="1:8" x14ac:dyDescent="0.2">
      <c r="A32" s="25">
        <v>3900</v>
      </c>
      <c r="B32" s="8" t="s">
        <v>18</v>
      </c>
      <c r="C32" s="10">
        <v>45500</v>
      </c>
      <c r="D32" s="10">
        <v>17790.12</v>
      </c>
      <c r="E32" s="10">
        <f t="shared" si="0"/>
        <v>63290.119999999995</v>
      </c>
      <c r="F32" s="10">
        <v>52200</v>
      </c>
      <c r="G32" s="10">
        <v>52200</v>
      </c>
      <c r="H32" s="10">
        <f t="shared" si="1"/>
        <v>11090.119999999995</v>
      </c>
    </row>
    <row r="33" spans="1:8" x14ac:dyDescent="0.2">
      <c r="A33" s="26" t="s">
        <v>68</v>
      </c>
      <c r="B33" s="4"/>
      <c r="C33" s="32">
        <f>SUM(C34:C42)</f>
        <v>50000</v>
      </c>
      <c r="D33" s="32">
        <f>SUM(D34:D42)</f>
        <v>20000</v>
      </c>
      <c r="E33" s="32">
        <f t="shared" si="0"/>
        <v>70000</v>
      </c>
      <c r="F33" s="32">
        <f>SUM(F34:F42)</f>
        <v>49517.5</v>
      </c>
      <c r="G33" s="32">
        <f>SUM(G34:G42)</f>
        <v>70000</v>
      </c>
      <c r="H33" s="32">
        <f t="shared" si="1"/>
        <v>20482.5</v>
      </c>
    </row>
    <row r="34" spans="1:8" x14ac:dyDescent="0.2">
      <c r="A34" s="25">
        <v>4100</v>
      </c>
      <c r="B34" s="8" t="s">
        <v>96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97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98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99</v>
      </c>
      <c r="C37" s="10">
        <v>0</v>
      </c>
      <c r="D37" s="10">
        <v>20000</v>
      </c>
      <c r="E37" s="10">
        <f t="shared" si="0"/>
        <v>20000</v>
      </c>
      <c r="F37" s="10">
        <v>20000</v>
      </c>
      <c r="G37" s="10">
        <v>20000</v>
      </c>
      <c r="H37" s="10">
        <f t="shared" si="1"/>
        <v>0</v>
      </c>
    </row>
    <row r="38" spans="1:8" x14ac:dyDescent="0.2">
      <c r="A38" s="25">
        <v>4500</v>
      </c>
      <c r="B38" s="8" t="s">
        <v>40</v>
      </c>
      <c r="C38" s="10">
        <v>50000</v>
      </c>
      <c r="D38" s="10">
        <v>0</v>
      </c>
      <c r="E38" s="10">
        <f t="shared" si="0"/>
        <v>50000</v>
      </c>
      <c r="F38" s="10">
        <v>29517.5</v>
      </c>
      <c r="G38" s="10">
        <v>50000</v>
      </c>
      <c r="H38" s="10">
        <f t="shared" si="1"/>
        <v>20482.5</v>
      </c>
    </row>
    <row r="39" spans="1:8" x14ac:dyDescent="0.2">
      <c r="A39" s="25">
        <v>4600</v>
      </c>
      <c r="B39" s="8" t="s">
        <v>100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101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102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69</v>
      </c>
      <c r="B43" s="4"/>
      <c r="C43" s="32">
        <f>SUM(C44:C52)</f>
        <v>4</v>
      </c>
      <c r="D43" s="32">
        <f>SUM(D44:D52)</f>
        <v>22237.200000000001</v>
      </c>
      <c r="E43" s="32">
        <f t="shared" si="0"/>
        <v>22241.200000000001</v>
      </c>
      <c r="F43" s="32">
        <f>SUM(F44:F52)</f>
        <v>22237.200000000001</v>
      </c>
      <c r="G43" s="32">
        <f>SUM(G44:G52)</f>
        <v>22237.200000000001</v>
      </c>
      <c r="H43" s="32">
        <f t="shared" si="1"/>
        <v>4</v>
      </c>
    </row>
    <row r="44" spans="1:8" x14ac:dyDescent="0.2">
      <c r="A44" s="25">
        <v>5100</v>
      </c>
      <c r="B44" s="8" t="s">
        <v>103</v>
      </c>
      <c r="C44" s="10">
        <v>4</v>
      </c>
      <c r="D44" s="10">
        <v>22237.200000000001</v>
      </c>
      <c r="E44" s="10">
        <f t="shared" si="0"/>
        <v>22241.200000000001</v>
      </c>
      <c r="F44" s="10">
        <v>22237.200000000001</v>
      </c>
      <c r="G44" s="10">
        <v>22237.200000000001</v>
      </c>
      <c r="H44" s="10">
        <f t="shared" si="1"/>
        <v>4</v>
      </c>
    </row>
    <row r="45" spans="1:8" x14ac:dyDescent="0.2">
      <c r="A45" s="25">
        <v>5200</v>
      </c>
      <c r="B45" s="8" t="s">
        <v>104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5">
        <v>5300</v>
      </c>
      <c r="B46" s="8" t="s">
        <v>105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106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107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108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25">
        <v>5700</v>
      </c>
      <c r="B50" s="8" t="s">
        <v>109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110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111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70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112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113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114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71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115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116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117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118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119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120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121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72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73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122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123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124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125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126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127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128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57</v>
      </c>
      <c r="C77" s="34">
        <f t="shared" ref="C77:H77" si="4">SUM(C5+C13+C23+C33+C43+C53+C57+C65+C69)</f>
        <v>2651814.71</v>
      </c>
      <c r="D77" s="34">
        <f t="shared" si="4"/>
        <v>450884.16</v>
      </c>
      <c r="E77" s="34">
        <f t="shared" si="4"/>
        <v>3102698.8699999996</v>
      </c>
      <c r="F77" s="34">
        <f t="shared" si="4"/>
        <v>2754938.9800000004</v>
      </c>
      <c r="G77" s="34">
        <f t="shared" si="4"/>
        <v>2759026.7800000003</v>
      </c>
      <c r="H77" s="34">
        <f t="shared" si="4"/>
        <v>347759.88999999978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19685039370078741" top="0.59055118110236227" bottom="0.74803149606299213" header="0.31496062992125984" footer="0.31496062992125984"/>
  <pageSetup paperSize="141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137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58</v>
      </c>
      <c r="B2" s="42"/>
      <c r="C2" s="36" t="s">
        <v>64</v>
      </c>
      <c r="D2" s="37"/>
      <c r="E2" s="37"/>
      <c r="F2" s="37"/>
      <c r="G2" s="38"/>
      <c r="H2" s="39" t="s">
        <v>63</v>
      </c>
    </row>
    <row r="3" spans="1:8" ht="24.95" customHeight="1" x14ac:dyDescent="0.2">
      <c r="A3" s="43"/>
      <c r="B3" s="44"/>
      <c r="C3" s="6" t="s">
        <v>59</v>
      </c>
      <c r="D3" s="6" t="s">
        <v>129</v>
      </c>
      <c r="E3" s="6" t="s">
        <v>60</v>
      </c>
      <c r="F3" s="6" t="s">
        <v>61</v>
      </c>
      <c r="G3" s="6" t="s">
        <v>62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130</v>
      </c>
      <c r="F4" s="7">
        <v>4</v>
      </c>
      <c r="G4" s="7">
        <v>5</v>
      </c>
      <c r="H4" s="7" t="s">
        <v>131</v>
      </c>
    </row>
    <row r="5" spans="1:8" x14ac:dyDescent="0.2">
      <c r="A5" s="3"/>
      <c r="B5" s="11" t="s">
        <v>0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E5-F5</f>
        <v>0</v>
      </c>
    </row>
    <row r="6" spans="1:8" x14ac:dyDescent="0.2">
      <c r="A6" s="3"/>
      <c r="B6" s="11" t="s">
        <v>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57</v>
      </c>
      <c r="C10" s="34">
        <f t="shared" ref="C10:H10" si="0">SUM(C5+C6+C7+C8+C9)</f>
        <v>0</v>
      </c>
      <c r="D10" s="34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1.1811023622047245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58</v>
      </c>
      <c r="B2" s="42"/>
      <c r="C2" s="36" t="s">
        <v>64</v>
      </c>
      <c r="D2" s="37"/>
      <c r="E2" s="37"/>
      <c r="F2" s="37"/>
      <c r="G2" s="38"/>
      <c r="H2" s="39" t="s">
        <v>63</v>
      </c>
    </row>
    <row r="3" spans="1:8" ht="24.95" customHeight="1" x14ac:dyDescent="0.2">
      <c r="A3" s="43"/>
      <c r="B3" s="44"/>
      <c r="C3" s="6" t="s">
        <v>59</v>
      </c>
      <c r="D3" s="6" t="s">
        <v>129</v>
      </c>
      <c r="E3" s="6" t="s">
        <v>60</v>
      </c>
      <c r="F3" s="6" t="s">
        <v>61</v>
      </c>
      <c r="G3" s="6" t="s">
        <v>62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130</v>
      </c>
      <c r="F4" s="7">
        <v>4</v>
      </c>
      <c r="G4" s="7">
        <v>5</v>
      </c>
      <c r="H4" s="7" t="s">
        <v>131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51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2"/>
      <c r="B7" s="13" t="s">
        <v>52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53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134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56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57</v>
      </c>
      <c r="C14" s="35">
        <f t="shared" ref="C14:H14" si="2">SUM(C6:C13)</f>
        <v>0</v>
      </c>
      <c r="D14" s="35">
        <f t="shared" si="2"/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58</v>
      </c>
      <c r="B18" s="42"/>
      <c r="C18" s="36" t="s">
        <v>64</v>
      </c>
      <c r="D18" s="37"/>
      <c r="E18" s="37"/>
      <c r="F18" s="37"/>
      <c r="G18" s="38"/>
      <c r="H18" s="39" t="s">
        <v>63</v>
      </c>
    </row>
    <row r="19" spans="1:8" ht="22.5" x14ac:dyDescent="0.2">
      <c r="A19" s="43"/>
      <c r="B19" s="44"/>
      <c r="C19" s="6" t="s">
        <v>59</v>
      </c>
      <c r="D19" s="6" t="s">
        <v>129</v>
      </c>
      <c r="E19" s="6" t="s">
        <v>60</v>
      </c>
      <c r="F19" s="6" t="s">
        <v>61</v>
      </c>
      <c r="G19" s="6" t="s">
        <v>62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130</v>
      </c>
      <c r="F20" s="7">
        <v>4</v>
      </c>
      <c r="G20" s="7">
        <v>5</v>
      </c>
      <c r="H20" s="7" t="s">
        <v>131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133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57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58</v>
      </c>
      <c r="B29" s="42"/>
      <c r="C29" s="36" t="s">
        <v>64</v>
      </c>
      <c r="D29" s="37"/>
      <c r="E29" s="37"/>
      <c r="F29" s="37"/>
      <c r="G29" s="38"/>
      <c r="H29" s="39" t="s">
        <v>63</v>
      </c>
    </row>
    <row r="30" spans="1:8" ht="22.5" x14ac:dyDescent="0.2">
      <c r="A30" s="43"/>
      <c r="B30" s="44"/>
      <c r="C30" s="6" t="s">
        <v>59</v>
      </c>
      <c r="D30" s="6" t="s">
        <v>129</v>
      </c>
      <c r="E30" s="6" t="s">
        <v>60</v>
      </c>
      <c r="F30" s="6" t="s">
        <v>61</v>
      </c>
      <c r="G30" s="6" t="s">
        <v>62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130</v>
      </c>
      <c r="F31" s="7">
        <v>4</v>
      </c>
      <c r="G31" s="7">
        <v>5</v>
      </c>
      <c r="H31" s="7" t="s">
        <v>131</v>
      </c>
    </row>
    <row r="32" spans="1:8" x14ac:dyDescent="0.2">
      <c r="A32" s="2"/>
      <c r="B32" s="17" t="s">
        <v>12</v>
      </c>
      <c r="C32" s="10">
        <v>0</v>
      </c>
      <c r="D32" s="10">
        <v>0</v>
      </c>
      <c r="E32" s="10">
        <f t="shared" ref="E32:E38" si="6">C32+D32</f>
        <v>0</v>
      </c>
      <c r="F32" s="10">
        <v>0</v>
      </c>
      <c r="G32" s="10">
        <v>0</v>
      </c>
      <c r="H32" s="10">
        <f t="shared" ref="H32:H38" si="7">E32-F32</f>
        <v>0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57</v>
      </c>
      <c r="C39" s="35">
        <f t="shared" ref="C39:H39" si="8">SUM(C32:C38)</f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19685039370078741" right="0.19685039370078741" top="0.98425196850393704" bottom="0.74803149606299213" header="0.31496062992125984" footer="0.31496062992125984"/>
  <pageSetup paperSize="141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H39"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58</v>
      </c>
      <c r="B2" s="42"/>
      <c r="C2" s="36" t="s">
        <v>64</v>
      </c>
      <c r="D2" s="37"/>
      <c r="E2" s="37"/>
      <c r="F2" s="37"/>
      <c r="G2" s="38"/>
      <c r="H2" s="39" t="s">
        <v>63</v>
      </c>
    </row>
    <row r="3" spans="1:8" ht="24.95" customHeight="1" x14ac:dyDescent="0.2">
      <c r="A3" s="43"/>
      <c r="B3" s="44"/>
      <c r="C3" s="6" t="s">
        <v>59</v>
      </c>
      <c r="D3" s="6" t="s">
        <v>129</v>
      </c>
      <c r="E3" s="6" t="s">
        <v>60</v>
      </c>
      <c r="F3" s="6" t="s">
        <v>61</v>
      </c>
      <c r="G3" s="6" t="s">
        <v>62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130</v>
      </c>
      <c r="F4" s="7">
        <v>4</v>
      </c>
      <c r="G4" s="7">
        <v>5</v>
      </c>
      <c r="H4" s="7" t="s">
        <v>131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135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0</v>
      </c>
      <c r="D14" s="32">
        <f t="shared" si="3"/>
        <v>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57</v>
      </c>
      <c r="C37" s="35">
        <f t="shared" ref="C37:H37" si="12">SUM(C32+C22+C14+C5)</f>
        <v>0</v>
      </c>
      <c r="D37" s="35">
        <f t="shared" si="12"/>
        <v>0</v>
      </c>
      <c r="E37" s="35">
        <f t="shared" si="12"/>
        <v>0</v>
      </c>
      <c r="F37" s="35">
        <f t="shared" si="12"/>
        <v>0</v>
      </c>
      <c r="G37" s="35">
        <f t="shared" si="12"/>
        <v>0</v>
      </c>
      <c r="H37" s="35">
        <f t="shared" si="12"/>
        <v>0</v>
      </c>
    </row>
    <row r="39" spans="1:8" x14ac:dyDescent="0.2">
      <c r="A39" s="1" t="s">
        <v>132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1.1811023622047245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2023-01-26T22:22:33Z</cp:lastPrinted>
  <dcterms:created xsi:type="dcterms:W3CDTF">2014-02-10T03:37:14Z</dcterms:created>
  <dcterms:modified xsi:type="dcterms:W3CDTF">2023-01-26T22:28:56Z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