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9440" windowHeight="11760"/>
  </bookViews>
  <sheets>
    <sheet name="EAI" sheetId="4" r:id="rId1"/>
  </sheets>
  <definedNames>
    <definedName name="_xlnm._FilterDatabase" localSheetId="0" hidden="1">EAI!#REF!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/>
  <c r="D38"/>
  <c r="G37"/>
  <c r="G39" s="1"/>
  <c r="F37"/>
  <c r="F39" s="1"/>
  <c r="E37"/>
  <c r="E39" s="1"/>
  <c r="D37"/>
  <c r="D39" s="1"/>
  <c r="C37"/>
  <c r="C39" s="1"/>
  <c r="B37"/>
  <c r="B39" s="1"/>
  <c r="G35"/>
  <c r="D35"/>
  <c r="G34"/>
  <c r="D34"/>
  <c r="G33"/>
  <c r="D33"/>
  <c r="G32"/>
  <c r="D32"/>
  <c r="G31"/>
  <c r="F31"/>
  <c r="E31"/>
  <c r="D31"/>
  <c r="C31"/>
  <c r="B31"/>
  <c r="G29"/>
  <c r="D29"/>
  <c r="G28"/>
  <c r="D28"/>
  <c r="G27"/>
  <c r="D27"/>
  <c r="G26"/>
  <c r="D26"/>
  <c r="G25"/>
  <c r="D25"/>
  <c r="G24"/>
  <c r="D24"/>
  <c r="G23"/>
  <c r="D23"/>
  <c r="G22"/>
  <c r="D22"/>
  <c r="G21"/>
  <c r="F21"/>
  <c r="E21"/>
  <c r="D21"/>
  <c r="C21"/>
  <c r="B21"/>
  <c r="F16"/>
  <c r="E16"/>
  <c r="C16"/>
  <c r="B16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G16" s="1"/>
  <c r="D5"/>
  <c r="D16" s="1"/>
</calcChain>
</file>

<file path=xl/sharedStrings.xml><?xml version="1.0" encoding="utf-8"?>
<sst xmlns="http://schemas.openxmlformats.org/spreadsheetml/2006/main" count="68" uniqueCount="45">
  <si>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</si>
  <si>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</si>
  <si>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</si>
  <si>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</si>
  <si>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</si>
  <si>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</si>
  <si>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</si>
  <si>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</si>
  <si>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</si>
  <si>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</si>
  <si>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</si>
  <si>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</si>
  <si>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</si>
  <si>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</si>
  <si>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</si>
  <si>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</si>
  <si>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</si>
  <si>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</si>
  <si>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</si>
  <si>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</si>
  <si>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</si>
  <si>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</si>
  <si>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</si>
  <si>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</si>
  <si>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</si>
  <si>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</si>
  <si>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</si>
  <si>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</si>
  <si>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</si>
  <si>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</si>
  <si>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</si>
  <si>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</si>
  <si>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</si>
  <si>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</si>
  <si>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</si>
  <si>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</si>
  <si>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</si>
  <si>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</si>
  <si>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</si>
  <si>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</si>
  <si>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</si>
  <si>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</si>
  <si>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</si>
  <si>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</si>
  <si>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MOROLEON GUANAJUATO
Estado Analítico de Ingresos
Del 01 Enero al 30 de Junio 2022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</si>
</sst>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12" fillId="0" borderId="0" xfId="8" applyFont="1" applyFill="1" applyBorder="1" applyAlignment="1" applyProtection="1">
      <alignment horizontal="center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12" fillId="0" borderId="11" xfId="8" applyFont="1" applyFill="1" applyBorder="1" applyAlignment="1" applyProtection="1">
      <alignment horizontal="center" vertical="top" wrapText="1"/>
      <protection locked="0"/>
    </xf>
    <xf numFmtId="0" fontId="12" fillId="0" borderId="0" xfId="8" applyFont="1" applyFill="1" applyAlignment="1" applyProtection="1">
      <alignment horizontal="center" wrapText="1"/>
      <protection locked="0"/>
    </xf>
    <xf numFmtId="0" fontId="7" fillId="0" borderId="11" xfId="9" applyFont="1" applyBorder="1" applyAlignment="1">
      <alignment vertical="top" wrapText="1"/>
    </xf>
    <xf numFmtId="0" fontId="0" fillId="0" borderId="11" xfId="0" applyBorder="1"/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8" fillId="0" borderId="10" xfId="8" applyFont="1" applyBorder="1" applyAlignment="1">
      <alignment horizontal="left" vertical="top"/>
    </xf>
    <xf numFmtId="0" fontId="7" fillId="0" borderId="10" xfId="8" applyFont="1" applyBorder="1" applyAlignment="1">
      <alignment horizontal="left" vertical="top" wrapText="1" indent="1"/>
    </xf>
    <xf numFmtId="0" fontId="7" fillId="0" borderId="10" xfId="8" applyFont="1" applyBorder="1" applyAlignment="1">
      <alignment horizontal="left" vertical="top" wrapText="1"/>
    </xf>
    <xf numFmtId="0" fontId="8" fillId="0" borderId="10" xfId="8" applyFont="1" applyBorder="1" applyAlignment="1">
      <alignment vertical="top"/>
    </xf>
    <xf numFmtId="0" fontId="8" fillId="0" borderId="3" xfId="8" applyFont="1" applyBorder="1" applyAlignment="1">
      <alignment horizontal="center" vertical="top" wrapText="1"/>
    </xf>
    <xf numFmtId="0" fontId="3" fillId="0" borderId="10" xfId="8" applyFont="1" applyBorder="1" applyAlignment="1" applyProtection="1">
      <alignment horizontal="left" vertical="top" wrapText="1" indent="1"/>
      <protection locked="0"/>
    </xf>
    <xf numFmtId="0" fontId="7" fillId="0" borderId="10" xfId="8" applyFont="1" applyBorder="1" applyAlignment="1" applyProtection="1">
      <alignment horizontal="left" vertical="top" wrapText="1" indent="1"/>
      <protection locked="0"/>
    </xf>
    <xf numFmtId="0" fontId="3" fillId="0" borderId="10" xfId="8" applyFont="1" applyBorder="1" applyAlignment="1" applyProtection="1">
      <alignment vertical="top"/>
      <protection locked="0"/>
    </xf>
    <xf numFmtId="0" fontId="8" fillId="0" borderId="3" xfId="8" applyFont="1" applyBorder="1" applyAlignment="1" applyProtection="1">
      <alignment horizontal="left" vertical="top" indent="3"/>
      <protection locked="0"/>
    </xf>
    <xf numFmtId="0" fontId="12" fillId="0" borderId="7" xfId="8" applyFont="1" applyFill="1" applyBorder="1" applyAlignment="1" applyProtection="1">
      <alignment horizontal="center" wrapText="1"/>
      <protection locked="0"/>
    </xf>
    <xf numFmtId="0" fontId="12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7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topLeftCell="A40" zoomScaleNormal="100" workbookViewId="0">
      <selection activeCell="A2" sqref="A2"/>
    </sheetView>
  </sheetViews>
  <sheetFormatPr baseColWidth="10" defaultColWidth="12" defaultRowHeight="11.25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>
      <c r="A1" s="52" t="s">
        <v>44</v>
      </c>
      <c r="B1" s="53"/>
      <c r="C1" s="53"/>
      <c r="D1" s="53"/>
      <c r="E1" s="53"/>
      <c r="F1" s="53"/>
      <c r="G1" s="54"/>
    </row>
    <row r="2" spans="1:7" s="3" customFormat="1">
      <c r="A2" s="18"/>
      <c r="B2" s="57" t="s">
        <v>0</v>
      </c>
      <c r="C2" s="58"/>
      <c r="D2" s="58"/>
      <c r="E2" s="58"/>
      <c r="F2" s="59"/>
      <c r="G2" s="55" t="s">
        <v>1</v>
      </c>
    </row>
    <row r="3" spans="1:7" s="1" customFormat="1" ht="24.95" customHeight="1">
      <c r="A3" s="19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6"/>
    </row>
    <row r="4" spans="1:7" s="1" customFormat="1">
      <c r="A4" s="20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>
      <c r="A5" s="45" t="s">
        <v>14</v>
      </c>
      <c r="B5" s="31">
        <v>32431649.149999999</v>
      </c>
      <c r="C5" s="31">
        <v>0</v>
      </c>
      <c r="D5" s="31">
        <f>B5+C5</f>
        <v>32431649.149999999</v>
      </c>
      <c r="E5" s="31">
        <v>29447843.25</v>
      </c>
      <c r="F5" s="31">
        <v>29447843.25</v>
      </c>
      <c r="G5" s="31">
        <f>F5-B5</f>
        <v>-2983805.8999999985</v>
      </c>
    </row>
    <row r="6" spans="1:7">
      <c r="A6" s="46" t="s">
        <v>15</v>
      </c>
      <c r="B6" s="32">
        <v>0</v>
      </c>
      <c r="C6" s="32">
        <v>0</v>
      </c>
      <c r="D6" s="32">
        <f t="shared" ref="D6:D14" si="0">B6+C6</f>
        <v>0</v>
      </c>
      <c r="E6" s="32">
        <v>0</v>
      </c>
      <c r="F6" s="32">
        <v>0</v>
      </c>
      <c r="G6" s="32">
        <f t="shared" ref="G6:G14" si="1">F6-B6</f>
        <v>0</v>
      </c>
    </row>
    <row r="7" spans="1:7">
      <c r="A7" s="45" t="s">
        <v>16</v>
      </c>
      <c r="B7" s="32">
        <v>0</v>
      </c>
      <c r="C7" s="32">
        <v>0</v>
      </c>
      <c r="D7" s="32">
        <f t="shared" si="0"/>
        <v>0</v>
      </c>
      <c r="E7" s="32">
        <v>0</v>
      </c>
      <c r="F7" s="32">
        <v>0</v>
      </c>
      <c r="G7" s="32">
        <f t="shared" si="1"/>
        <v>0</v>
      </c>
    </row>
    <row r="8" spans="1:7">
      <c r="A8" s="45" t="s">
        <v>17</v>
      </c>
      <c r="B8" s="32">
        <v>12749478.199999999</v>
      </c>
      <c r="C8" s="32">
        <v>32331.759999999998</v>
      </c>
      <c r="D8" s="32">
        <f t="shared" si="0"/>
        <v>12781809.959999999</v>
      </c>
      <c r="E8" s="32">
        <v>7529794.96</v>
      </c>
      <c r="F8" s="32">
        <v>7529794.96</v>
      </c>
      <c r="G8" s="32">
        <f t="shared" si="1"/>
        <v>-5219683.2399999993</v>
      </c>
    </row>
    <row r="9" spans="1:7">
      <c r="A9" s="45" t="s">
        <v>18</v>
      </c>
      <c r="B9" s="32">
        <v>7734801.1799999997</v>
      </c>
      <c r="C9" s="32">
        <v>0</v>
      </c>
      <c r="D9" s="32">
        <f t="shared" si="0"/>
        <v>7734801.1799999997</v>
      </c>
      <c r="E9" s="32">
        <v>8076304.0899999999</v>
      </c>
      <c r="F9" s="32">
        <v>8076304.0899999999</v>
      </c>
      <c r="G9" s="32">
        <f t="shared" si="1"/>
        <v>341502.91000000015</v>
      </c>
    </row>
    <row r="10" spans="1:7">
      <c r="A10" s="46" t="s">
        <v>19</v>
      </c>
      <c r="B10" s="32">
        <v>1015526.96</v>
      </c>
      <c r="C10" s="32">
        <v>192153.9</v>
      </c>
      <c r="D10" s="32">
        <f t="shared" si="0"/>
        <v>1207680.8599999999</v>
      </c>
      <c r="E10" s="32">
        <v>1361551.58</v>
      </c>
      <c r="F10" s="32">
        <v>1361551.58</v>
      </c>
      <c r="G10" s="32">
        <f t="shared" si="1"/>
        <v>346024.62000000011</v>
      </c>
    </row>
    <row r="11" spans="1:7">
      <c r="A11" s="45" t="s">
        <v>20</v>
      </c>
      <c r="B11" s="32">
        <v>0</v>
      </c>
      <c r="C11" s="32">
        <v>0</v>
      </c>
      <c r="D11" s="32">
        <f t="shared" si="0"/>
        <v>0</v>
      </c>
      <c r="E11" s="32">
        <v>0</v>
      </c>
      <c r="F11" s="32">
        <v>0</v>
      </c>
      <c r="G11" s="32">
        <f t="shared" si="1"/>
        <v>0</v>
      </c>
    </row>
    <row r="12" spans="1:7" ht="22.5">
      <c r="A12" s="45" t="s">
        <v>21</v>
      </c>
      <c r="B12" s="32">
        <v>182439572.83000001</v>
      </c>
      <c r="C12" s="32">
        <v>39560967</v>
      </c>
      <c r="D12" s="32">
        <f t="shared" si="0"/>
        <v>222000539.83000001</v>
      </c>
      <c r="E12" s="32">
        <v>121047743.89</v>
      </c>
      <c r="F12" s="32">
        <v>121047743.89</v>
      </c>
      <c r="G12" s="32">
        <f t="shared" si="1"/>
        <v>-61391828.940000013</v>
      </c>
    </row>
    <row r="13" spans="1:7" ht="22.5">
      <c r="A13" s="45" t="s">
        <v>22</v>
      </c>
      <c r="B13" s="32">
        <v>0</v>
      </c>
      <c r="C13" s="32">
        <v>0</v>
      </c>
      <c r="D13" s="32">
        <f t="shared" si="0"/>
        <v>0</v>
      </c>
      <c r="E13" s="32">
        <v>0</v>
      </c>
      <c r="F13" s="32">
        <v>0</v>
      </c>
      <c r="G13" s="32">
        <f t="shared" si="1"/>
        <v>0</v>
      </c>
    </row>
    <row r="14" spans="1:7">
      <c r="A14" s="45" t="s">
        <v>23</v>
      </c>
      <c r="B14" s="32">
        <v>0</v>
      </c>
      <c r="C14" s="32">
        <v>63851138.759999998</v>
      </c>
      <c r="D14" s="32">
        <f t="shared" si="0"/>
        <v>63851138.759999998</v>
      </c>
      <c r="E14" s="32">
        <v>0</v>
      </c>
      <c r="F14" s="32">
        <v>0</v>
      </c>
      <c r="G14" s="32">
        <f t="shared" si="1"/>
        <v>0</v>
      </c>
    </row>
    <row r="15" spans="1:7">
      <c r="A15" s="47"/>
      <c r="B15" s="33"/>
      <c r="C15" s="33"/>
      <c r="D15" s="33"/>
      <c r="E15" s="33"/>
      <c r="F15" s="33"/>
      <c r="G15" s="33"/>
    </row>
    <row r="16" spans="1:7">
      <c r="A16" s="48" t="s">
        <v>24</v>
      </c>
      <c r="B16" s="34">
        <f>SUM(B5:B14)</f>
        <v>236371028.31999999</v>
      </c>
      <c r="C16" s="34">
        <f t="shared" ref="C16:G16" si="2">SUM(C5:C14)</f>
        <v>103636591.41999999</v>
      </c>
      <c r="D16" s="34">
        <f t="shared" si="2"/>
        <v>340007619.74000001</v>
      </c>
      <c r="E16" s="34">
        <f t="shared" si="2"/>
        <v>167463237.76999998</v>
      </c>
      <c r="F16" s="35">
        <f t="shared" si="2"/>
        <v>167463237.76999998</v>
      </c>
      <c r="G16" s="36">
        <f t="shared" si="2"/>
        <v>-68907790.550000012</v>
      </c>
    </row>
    <row r="17" spans="1:7">
      <c r="A17" s="10"/>
      <c r="B17" s="11"/>
      <c r="C17" s="11"/>
      <c r="D17" s="14"/>
      <c r="E17" s="12" t="s">
        <v>25</v>
      </c>
      <c r="F17" s="15"/>
      <c r="G17" s="9"/>
    </row>
    <row r="18" spans="1:7" ht="10.5" customHeight="1">
      <c r="A18" s="22"/>
      <c r="B18" s="57" t="s">
        <v>0</v>
      </c>
      <c r="C18" s="58"/>
      <c r="D18" s="58"/>
      <c r="E18" s="58"/>
      <c r="F18" s="59"/>
      <c r="G18" s="55" t="s">
        <v>1</v>
      </c>
    </row>
    <row r="19" spans="1:7" ht="22.5">
      <c r="A19" s="21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56"/>
    </row>
    <row r="20" spans="1:7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>
      <c r="A21" s="40" t="s">
        <v>27</v>
      </c>
      <c r="B21" s="37">
        <f t="shared" ref="B21:G21" si="3">SUM(B22+B23+B24+B25+B26+B27+B28+B29)</f>
        <v>236371028.31999999</v>
      </c>
      <c r="C21" s="37">
        <f t="shared" si="3"/>
        <v>39785452.659999996</v>
      </c>
      <c r="D21" s="37">
        <f t="shared" si="3"/>
        <v>276156480.98000002</v>
      </c>
      <c r="E21" s="37">
        <f t="shared" si="3"/>
        <v>167463237.76999998</v>
      </c>
      <c r="F21" s="37">
        <f t="shared" si="3"/>
        <v>167463237.76999998</v>
      </c>
      <c r="G21" s="37">
        <f t="shared" si="3"/>
        <v>-68907790.550000012</v>
      </c>
    </row>
    <row r="22" spans="1:7">
      <c r="A22" s="41" t="s">
        <v>14</v>
      </c>
      <c r="B22" s="38">
        <v>32431649.149999999</v>
      </c>
      <c r="C22" s="38">
        <v>0</v>
      </c>
      <c r="D22" s="38">
        <f t="shared" ref="D22:D29" si="4">B22+C22</f>
        <v>32431649.149999999</v>
      </c>
      <c r="E22" s="38">
        <v>29447843.25</v>
      </c>
      <c r="F22" s="38">
        <v>29447843.25</v>
      </c>
      <c r="G22" s="38">
        <f t="shared" ref="G22:G29" si="5">F22-B22</f>
        <v>-2983805.8999999985</v>
      </c>
    </row>
    <row r="23" spans="1:7">
      <c r="A23" s="41" t="s">
        <v>15</v>
      </c>
      <c r="B23" s="38">
        <v>0</v>
      </c>
      <c r="C23" s="38">
        <v>0</v>
      </c>
      <c r="D23" s="38">
        <f t="shared" si="4"/>
        <v>0</v>
      </c>
      <c r="E23" s="38">
        <v>0</v>
      </c>
      <c r="F23" s="38">
        <v>0</v>
      </c>
      <c r="G23" s="38">
        <f t="shared" si="5"/>
        <v>0</v>
      </c>
    </row>
    <row r="24" spans="1:7">
      <c r="A24" s="41" t="s">
        <v>16</v>
      </c>
      <c r="B24" s="38">
        <v>0</v>
      </c>
      <c r="C24" s="38">
        <v>0</v>
      </c>
      <c r="D24" s="38">
        <f t="shared" si="4"/>
        <v>0</v>
      </c>
      <c r="E24" s="38">
        <v>0</v>
      </c>
      <c r="F24" s="38">
        <v>0</v>
      </c>
      <c r="G24" s="38">
        <f t="shared" si="5"/>
        <v>0</v>
      </c>
    </row>
    <row r="25" spans="1:7">
      <c r="A25" s="41" t="s">
        <v>17</v>
      </c>
      <c r="B25" s="38">
        <v>12749478.199999999</v>
      </c>
      <c r="C25" s="38">
        <v>32331.759999999998</v>
      </c>
      <c r="D25" s="38">
        <f t="shared" si="4"/>
        <v>12781809.959999999</v>
      </c>
      <c r="E25" s="38">
        <v>7529794.96</v>
      </c>
      <c r="F25" s="38">
        <v>7529794.96</v>
      </c>
      <c r="G25" s="38">
        <f t="shared" si="5"/>
        <v>-5219683.2399999993</v>
      </c>
    </row>
    <row r="26" spans="1:7">
      <c r="A26" s="41" t="s">
        <v>28</v>
      </c>
      <c r="B26" s="38">
        <v>7734801.1799999997</v>
      </c>
      <c r="C26" s="38">
        <v>0</v>
      </c>
      <c r="D26" s="38">
        <f t="shared" si="4"/>
        <v>7734801.1799999997</v>
      </c>
      <c r="E26" s="38">
        <v>8076304.0899999999</v>
      </c>
      <c r="F26" s="38">
        <v>8076304.0899999999</v>
      </c>
      <c r="G26" s="38">
        <f t="shared" si="5"/>
        <v>341502.91000000015</v>
      </c>
    </row>
    <row r="27" spans="1:7">
      <c r="A27" s="41" t="s">
        <v>29</v>
      </c>
      <c r="B27" s="38">
        <v>1015526.96</v>
      </c>
      <c r="C27" s="38">
        <v>192153.9</v>
      </c>
      <c r="D27" s="38">
        <f t="shared" si="4"/>
        <v>1207680.8599999999</v>
      </c>
      <c r="E27" s="38">
        <v>1361551.58</v>
      </c>
      <c r="F27" s="38">
        <v>1361551.58</v>
      </c>
      <c r="G27" s="38">
        <f t="shared" si="5"/>
        <v>346024.62000000011</v>
      </c>
    </row>
    <row r="28" spans="1:7" ht="22.5">
      <c r="A28" s="41" t="s">
        <v>30</v>
      </c>
      <c r="B28" s="38">
        <v>182439572.83000001</v>
      </c>
      <c r="C28" s="38">
        <v>39560967</v>
      </c>
      <c r="D28" s="38">
        <f t="shared" si="4"/>
        <v>222000539.83000001</v>
      </c>
      <c r="E28" s="38">
        <v>121047743.89</v>
      </c>
      <c r="F28" s="38">
        <v>121047743.89</v>
      </c>
      <c r="G28" s="38">
        <f t="shared" si="5"/>
        <v>-61391828.940000013</v>
      </c>
    </row>
    <row r="29" spans="1:7" ht="22.5">
      <c r="A29" s="41" t="s">
        <v>22</v>
      </c>
      <c r="B29" s="38">
        <v>0</v>
      </c>
      <c r="C29" s="38">
        <v>0</v>
      </c>
      <c r="D29" s="38">
        <f t="shared" si="4"/>
        <v>0</v>
      </c>
      <c r="E29" s="38">
        <v>0</v>
      </c>
      <c r="F29" s="38">
        <v>0</v>
      </c>
      <c r="G29" s="38">
        <f t="shared" si="5"/>
        <v>0</v>
      </c>
    </row>
    <row r="30" spans="1:7">
      <c r="A30" s="41"/>
      <c r="B30" s="38"/>
      <c r="C30" s="38"/>
      <c r="D30" s="38"/>
      <c r="E30" s="38"/>
      <c r="F30" s="38"/>
      <c r="G30" s="38"/>
    </row>
    <row r="31" spans="1:7">
      <c r="A31" s="40" t="s">
        <v>31</v>
      </c>
      <c r="B31" s="39">
        <f t="shared" ref="B31:G31" si="6">SUM(B32:B35)</f>
        <v>0</v>
      </c>
      <c r="C31" s="39">
        <f t="shared" si="6"/>
        <v>0</v>
      </c>
      <c r="D31" s="39">
        <f t="shared" si="6"/>
        <v>0</v>
      </c>
      <c r="E31" s="39">
        <f t="shared" si="6"/>
        <v>0</v>
      </c>
      <c r="F31" s="39">
        <f t="shared" si="6"/>
        <v>0</v>
      </c>
      <c r="G31" s="39">
        <f t="shared" si="6"/>
        <v>0</v>
      </c>
    </row>
    <row r="32" spans="1:7">
      <c r="A32" s="41" t="s">
        <v>15</v>
      </c>
      <c r="B32" s="38">
        <v>0</v>
      </c>
      <c r="C32" s="38">
        <v>0</v>
      </c>
      <c r="D32" s="38">
        <f>B32+C32</f>
        <v>0</v>
      </c>
      <c r="E32" s="38">
        <v>0</v>
      </c>
      <c r="F32" s="38">
        <v>0</v>
      </c>
      <c r="G32" s="38">
        <f>F32-B32</f>
        <v>0</v>
      </c>
    </row>
    <row r="33" spans="1:7">
      <c r="A33" s="41" t="s">
        <v>32</v>
      </c>
      <c r="B33" s="38">
        <v>0</v>
      </c>
      <c r="C33" s="38">
        <v>0</v>
      </c>
      <c r="D33" s="38">
        <f>B33+C33</f>
        <v>0</v>
      </c>
      <c r="E33" s="38">
        <v>0</v>
      </c>
      <c r="F33" s="38">
        <v>0</v>
      </c>
      <c r="G33" s="38">
        <f t="shared" ref="G33:G35" si="7">F33-B33</f>
        <v>0</v>
      </c>
    </row>
    <row r="34" spans="1:7" ht="22.5">
      <c r="A34" s="41" t="s">
        <v>33</v>
      </c>
      <c r="B34" s="38">
        <v>0</v>
      </c>
      <c r="C34" s="38">
        <v>0</v>
      </c>
      <c r="D34" s="38">
        <f>B34+C34</f>
        <v>0</v>
      </c>
      <c r="E34" s="38">
        <v>0</v>
      </c>
      <c r="F34" s="38">
        <v>0</v>
      </c>
      <c r="G34" s="38">
        <f t="shared" si="7"/>
        <v>0</v>
      </c>
    </row>
    <row r="35" spans="1:7" ht="22.5">
      <c r="A35" s="41" t="s">
        <v>22</v>
      </c>
      <c r="B35" s="38">
        <v>0</v>
      </c>
      <c r="C35" s="38">
        <v>0</v>
      </c>
      <c r="D35" s="38">
        <f>B35+C35</f>
        <v>0</v>
      </c>
      <c r="E35" s="38">
        <v>0</v>
      </c>
      <c r="F35" s="38">
        <v>0</v>
      </c>
      <c r="G35" s="38">
        <f t="shared" si="7"/>
        <v>0</v>
      </c>
    </row>
    <row r="36" spans="1:7">
      <c r="A36" s="42"/>
      <c r="B36" s="38"/>
      <c r="C36" s="38"/>
      <c r="D36" s="38"/>
      <c r="E36" s="38"/>
      <c r="F36" s="38"/>
      <c r="G36" s="38"/>
    </row>
    <row r="37" spans="1:7">
      <c r="A37" s="43" t="s">
        <v>34</v>
      </c>
      <c r="B37" s="39">
        <f t="shared" ref="B37:G37" si="8">SUM(B38)</f>
        <v>0</v>
      </c>
      <c r="C37" s="39">
        <f t="shared" si="8"/>
        <v>63851138.759999998</v>
      </c>
      <c r="D37" s="39">
        <f t="shared" si="8"/>
        <v>63851138.759999998</v>
      </c>
      <c r="E37" s="39">
        <f t="shared" si="8"/>
        <v>0</v>
      </c>
      <c r="F37" s="39">
        <f t="shared" si="8"/>
        <v>0</v>
      </c>
      <c r="G37" s="39">
        <f t="shared" si="8"/>
        <v>0</v>
      </c>
    </row>
    <row r="38" spans="1:7">
      <c r="A38" s="41" t="s">
        <v>23</v>
      </c>
      <c r="B38" s="38">
        <v>0</v>
      </c>
      <c r="C38" s="38">
        <v>63851138.759999998</v>
      </c>
      <c r="D38" s="38">
        <f>B38+C38</f>
        <v>63851138.759999998</v>
      </c>
      <c r="E38" s="38">
        <v>0</v>
      </c>
      <c r="F38" s="38">
        <v>0</v>
      </c>
      <c r="G38" s="38">
        <f>F38-B38</f>
        <v>0</v>
      </c>
    </row>
    <row r="39" spans="1:7">
      <c r="A39" s="44" t="s">
        <v>24</v>
      </c>
      <c r="B39" s="34">
        <f>SUM(B37+B31+B21)</f>
        <v>236371028.31999999</v>
      </c>
      <c r="C39" s="34">
        <f t="shared" ref="C39:G39" si="9">SUM(C37+C31+C21)</f>
        <v>103636591.41999999</v>
      </c>
      <c r="D39" s="34">
        <f t="shared" si="9"/>
        <v>340007619.74000001</v>
      </c>
      <c r="E39" s="34">
        <f t="shared" si="9"/>
        <v>167463237.76999998</v>
      </c>
      <c r="F39" s="34">
        <f t="shared" si="9"/>
        <v>167463237.76999998</v>
      </c>
      <c r="G39" s="36">
        <f t="shared" si="9"/>
        <v>-68907790.550000012</v>
      </c>
    </row>
    <row r="40" spans="1:7">
      <c r="A40" s="10"/>
      <c r="B40" s="11"/>
      <c r="C40" s="11"/>
      <c r="D40" s="11"/>
      <c r="E40" s="12" t="s">
        <v>25</v>
      </c>
      <c r="F40" s="13"/>
      <c r="G40" s="9"/>
    </row>
    <row r="41" spans="1:7" ht="22.5">
      <c r="A41" s="16" t="s">
        <v>35</v>
      </c>
    </row>
    <row r="42" spans="1:7">
      <c r="A42" s="17" t="s">
        <v>36</v>
      </c>
    </row>
    <row r="43" spans="1:7">
      <c r="A43" s="51" t="s">
        <v>37</v>
      </c>
      <c r="B43" s="51"/>
      <c r="C43" s="51"/>
      <c r="D43" s="51"/>
      <c r="E43" s="51"/>
      <c r="F43" s="51"/>
      <c r="G43" s="51"/>
    </row>
    <row r="44" spans="1:7">
      <c r="A44" s="51"/>
      <c r="B44" s="51"/>
      <c r="C44" s="51"/>
      <c r="D44" s="51"/>
      <c r="E44" s="51"/>
      <c r="F44" s="51"/>
      <c r="G44" s="51"/>
    </row>
    <row r="45" spans="1:7" ht="42.75" customHeight="1">
      <c r="A45" s="28"/>
      <c r="B45" s="25"/>
      <c r="C45" s="25"/>
      <c r="D45" s="29"/>
      <c r="E45" s="29"/>
      <c r="F45" s="30"/>
    </row>
    <row r="46" spans="1:7" ht="12" customHeight="1">
      <c r="A46" s="24" t="s">
        <v>38</v>
      </c>
      <c r="B46" s="25"/>
      <c r="C46" s="25"/>
      <c r="D46" s="49" t="s">
        <v>39</v>
      </c>
      <c r="E46" s="49"/>
      <c r="F46" s="49"/>
    </row>
    <row r="47" spans="1:7" ht="54" customHeight="1">
      <c r="A47" s="26" t="s">
        <v>40</v>
      </c>
      <c r="B47" s="25"/>
      <c r="C47" s="25"/>
      <c r="D47" s="50" t="s">
        <v>41</v>
      </c>
      <c r="E47" s="50"/>
      <c r="F47" s="50"/>
    </row>
    <row r="48" spans="1:7" ht="12">
      <c r="A48" s="24" t="s">
        <v>42</v>
      </c>
      <c r="B48" s="25"/>
      <c r="C48" s="25"/>
      <c r="D48" s="25"/>
      <c r="E48" s="25"/>
      <c r="F48" s="25"/>
    </row>
    <row r="49" spans="1:6" ht="12">
      <c r="A49" s="27" t="s">
        <v>43</v>
      </c>
      <c r="B49" s="25"/>
      <c r="C49" s="25"/>
      <c r="D49" s="25"/>
      <c r="E49" s="25"/>
      <c r="F49" s="25"/>
    </row>
  </sheetData>
  <sheetProtection formatCells="0" formatColumns="0" formatRows="0" insertRows="0" autoFilter="0"/>
  <mergeCells count="8">
    <mergeCell ref="D46:F46"/>
    <mergeCell ref="D47:F47"/>
    <mergeCell ref="A43:G44"/>
    <mergeCell ref="A1:G1"/>
    <mergeCell ref="G2:G3"/>
    <mergeCell ref="G18:G19"/>
    <mergeCell ref="B2:F2"/>
    <mergeCell ref="B18:F18"/>
  </mergeCells>
  <pageMargins left="0.99" right="0.70866141732283472" top="0.32" bottom="0.32" header="0.31496062992125984" footer="0.31496062992125984"/>
  <pageSetup paperSize="9" scale="8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Roberto</cp:lastModifiedBy>
  <cp:revision/>
  <cp:lastPrinted>2022-04-28T14:38:57Z</cp:lastPrinted>
  <dcterms:created xsi:type="dcterms:W3CDTF">2012-12-11T20:48:19Z</dcterms:created>
  <dcterms:modified xsi:type="dcterms:W3CDTF">2022-07-21T18:52:05Z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