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0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CFG!$A$3:$G$37</definedName>
    <definedName name="_xlnm._FilterDatabase" localSheetId="0" hidden="1">COG!$A$4:$A$77</definedName>
    <definedName name="_xlnm.Print_Titles" localSheetId="0">COG!$1:$4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6"/>
  <c r="G76" s="1"/>
  <c r="D75"/>
  <c r="G75" s="1"/>
  <c r="D74"/>
  <c r="G74" s="1"/>
  <c r="D73"/>
  <c r="G73" s="1"/>
  <c r="D72"/>
  <c r="G72" s="1"/>
  <c r="D71"/>
  <c r="G71" s="1"/>
  <c r="D70"/>
  <c r="G70" s="1"/>
  <c r="F69"/>
  <c r="E69"/>
  <c r="C69"/>
  <c r="B69"/>
  <c r="D69" s="1"/>
  <c r="G69" s="1"/>
  <c r="D68"/>
  <c r="G68" s="1"/>
  <c r="D67"/>
  <c r="G67" s="1"/>
  <c r="D66"/>
  <c r="G66" s="1"/>
  <c r="F65"/>
  <c r="E65"/>
  <c r="C65"/>
  <c r="B65"/>
  <c r="D65" s="1"/>
  <c r="G65" s="1"/>
  <c r="D64"/>
  <c r="G64" s="1"/>
  <c r="D63"/>
  <c r="G63" s="1"/>
  <c r="D62"/>
  <c r="G62" s="1"/>
  <c r="D61"/>
  <c r="G61" s="1"/>
  <c r="D60"/>
  <c r="G60" s="1"/>
  <c r="D59"/>
  <c r="G59" s="1"/>
  <c r="D58"/>
  <c r="G58" s="1"/>
  <c r="F57"/>
  <c r="E57"/>
  <c r="C57"/>
  <c r="B57"/>
  <c r="D57" s="1"/>
  <c r="G57" s="1"/>
  <c r="D56"/>
  <c r="G56" s="1"/>
  <c r="D55"/>
  <c r="G55" s="1"/>
  <c r="D54"/>
  <c r="G54" s="1"/>
  <c r="F53"/>
  <c r="E53"/>
  <c r="C53"/>
  <c r="B53"/>
  <c r="D53" s="1"/>
  <c r="G53" s="1"/>
  <c r="D52"/>
  <c r="G52" s="1"/>
  <c r="D51"/>
  <c r="G51" s="1"/>
  <c r="D50"/>
  <c r="G50" s="1"/>
  <c r="D49"/>
  <c r="G49" s="1"/>
  <c r="D48"/>
  <c r="G48" s="1"/>
  <c r="D47"/>
  <c r="G47" s="1"/>
  <c r="D46"/>
  <c r="G46" s="1"/>
  <c r="D45"/>
  <c r="G45" s="1"/>
  <c r="D44"/>
  <c r="G44" s="1"/>
  <c r="F43"/>
  <c r="E43"/>
  <c r="C43"/>
  <c r="B43"/>
  <c r="D43" s="1"/>
  <c r="G43" s="1"/>
  <c r="D42"/>
  <c r="G42" s="1"/>
  <c r="D41"/>
  <c r="G41" s="1"/>
  <c r="D40"/>
  <c r="G40" s="1"/>
  <c r="D39"/>
  <c r="G39" s="1"/>
  <c r="D38"/>
  <c r="G38" s="1"/>
  <c r="D37"/>
  <c r="G37" s="1"/>
  <c r="D36"/>
  <c r="G36" s="1"/>
  <c r="D35"/>
  <c r="G35" s="1"/>
  <c r="D34"/>
  <c r="G34" s="1"/>
  <c r="F33"/>
  <c r="E33"/>
  <c r="C33"/>
  <c r="B33"/>
  <c r="D33" s="1"/>
  <c r="G33" s="1"/>
  <c r="D32"/>
  <c r="G32" s="1"/>
  <c r="D31"/>
  <c r="G31" s="1"/>
  <c r="D30"/>
  <c r="G30" s="1"/>
  <c r="D29"/>
  <c r="G29" s="1"/>
  <c r="D28"/>
  <c r="G28" s="1"/>
  <c r="D27"/>
  <c r="G27" s="1"/>
  <c r="D26"/>
  <c r="G26" s="1"/>
  <c r="D25"/>
  <c r="G25" s="1"/>
  <c r="D24"/>
  <c r="G24" s="1"/>
  <c r="F23"/>
  <c r="E23"/>
  <c r="C23"/>
  <c r="B23"/>
  <c r="D23" s="1"/>
  <c r="G23" s="1"/>
  <c r="D22"/>
  <c r="G22" s="1"/>
  <c r="D21"/>
  <c r="G21" s="1"/>
  <c r="D20"/>
  <c r="G20" s="1"/>
  <c r="D19"/>
  <c r="G19" s="1"/>
  <c r="D18"/>
  <c r="G18" s="1"/>
  <c r="D17"/>
  <c r="G17" s="1"/>
  <c r="D16"/>
  <c r="G16" s="1"/>
  <c r="D15"/>
  <c r="G15" s="1"/>
  <c r="D14"/>
  <c r="G14" s="1"/>
  <c r="F13"/>
  <c r="E13"/>
  <c r="C13"/>
  <c r="B13"/>
  <c r="D13" s="1"/>
  <c r="G13" s="1"/>
  <c r="D12"/>
  <c r="G12" s="1"/>
  <c r="D11"/>
  <c r="G11" s="1"/>
  <c r="D10"/>
  <c r="G10" s="1"/>
  <c r="D9"/>
  <c r="G9" s="1"/>
  <c r="D8"/>
  <c r="G8" s="1"/>
  <c r="D7"/>
  <c r="G7" s="1"/>
  <c r="D6"/>
  <c r="G6" s="1"/>
  <c r="F5"/>
  <c r="F77" s="1"/>
  <c r="E5"/>
  <c r="E77" s="1"/>
  <c r="C5"/>
  <c r="C77" s="1"/>
  <c r="B5"/>
  <c r="B77" s="1"/>
  <c r="F16" i="8"/>
  <c r="E16"/>
  <c r="C16"/>
  <c r="B16"/>
  <c r="G14"/>
  <c r="D14"/>
  <c r="G12"/>
  <c r="D12"/>
  <c r="G10"/>
  <c r="D10"/>
  <c r="G8"/>
  <c r="D8"/>
  <c r="G6"/>
  <c r="G16" s="1"/>
  <c r="D6"/>
  <c r="D16" s="1"/>
  <c r="G48" i="4"/>
  <c r="F48"/>
  <c r="E48"/>
  <c r="D48"/>
  <c r="C48"/>
  <c r="B48"/>
  <c r="D46"/>
  <c r="G46" s="1"/>
  <c r="D45"/>
  <c r="G45" s="1"/>
  <c r="D44"/>
  <c r="G44" s="1"/>
  <c r="D43"/>
  <c r="G43" s="1"/>
  <c r="D42"/>
  <c r="G42" s="1"/>
  <c r="D41"/>
  <c r="G41" s="1"/>
  <c r="D40"/>
  <c r="G40" s="1"/>
  <c r="D39"/>
  <c r="G39" s="1"/>
  <c r="D38"/>
  <c r="G38" s="1"/>
  <c r="D37"/>
  <c r="G37" s="1"/>
  <c r="D36"/>
  <c r="G36" s="1"/>
  <c r="D35"/>
  <c r="G35" s="1"/>
  <c r="D34"/>
  <c r="G34" s="1"/>
  <c r="D33"/>
  <c r="G33" s="1"/>
  <c r="D32"/>
  <c r="G32" s="1"/>
  <c r="D31"/>
  <c r="G31" s="1"/>
  <c r="D30"/>
  <c r="G30" s="1"/>
  <c r="D29"/>
  <c r="G29" s="1"/>
  <c r="D28"/>
  <c r="G28" s="1"/>
  <c r="D27"/>
  <c r="G27" s="1"/>
  <c r="D25"/>
  <c r="G25" s="1"/>
  <c r="D24"/>
  <c r="G24" s="1"/>
  <c r="D23"/>
  <c r="G23" s="1"/>
  <c r="D22"/>
  <c r="G22" s="1"/>
  <c r="D21"/>
  <c r="G21" s="1"/>
  <c r="G20"/>
  <c r="D20"/>
  <c r="D19"/>
  <c r="G19" s="1"/>
  <c r="D18"/>
  <c r="G18" s="1"/>
  <c r="D17"/>
  <c r="G17" s="1"/>
  <c r="D16"/>
  <c r="G16" s="1"/>
  <c r="D15"/>
  <c r="G15" s="1"/>
  <c r="D14"/>
  <c r="G14" s="1"/>
  <c r="D13"/>
  <c r="G13" s="1"/>
  <c r="D12"/>
  <c r="G12" s="1"/>
  <c r="D11"/>
  <c r="G11" s="1"/>
  <c r="D10"/>
  <c r="G10" s="1"/>
  <c r="D9"/>
  <c r="G9" s="1"/>
  <c r="D8"/>
  <c r="G8" s="1"/>
  <c r="D7"/>
  <c r="G7" s="1"/>
  <c r="D6"/>
  <c r="G6" s="1"/>
  <c r="G37" i="5"/>
  <c r="F37"/>
  <c r="E37"/>
  <c r="D37"/>
  <c r="C37"/>
  <c r="B37"/>
  <c r="D36"/>
  <c r="G36" s="1"/>
  <c r="D35"/>
  <c r="G35" s="1"/>
  <c r="D34"/>
  <c r="G34" s="1"/>
  <c r="D33"/>
  <c r="G33" s="1"/>
  <c r="G32" s="1"/>
  <c r="F32"/>
  <c r="E32"/>
  <c r="D32"/>
  <c r="C32"/>
  <c r="B32"/>
  <c r="G31"/>
  <c r="D31"/>
  <c r="G30"/>
  <c r="D30"/>
  <c r="G29"/>
  <c r="D29"/>
  <c r="G28"/>
  <c r="D28"/>
  <c r="G27"/>
  <c r="D27"/>
  <c r="G26"/>
  <c r="D26"/>
  <c r="G25"/>
  <c r="D25"/>
  <c r="G24"/>
  <c r="D24"/>
  <c r="G23"/>
  <c r="D23"/>
  <c r="G22"/>
  <c r="F22"/>
  <c r="E22"/>
  <c r="D22"/>
  <c r="C22"/>
  <c r="B22"/>
  <c r="D21"/>
  <c r="G21" s="1"/>
  <c r="D20"/>
  <c r="G20" s="1"/>
  <c r="D19"/>
  <c r="G19" s="1"/>
  <c r="D18"/>
  <c r="G18" s="1"/>
  <c r="D17"/>
  <c r="G17" s="1"/>
  <c r="D16"/>
  <c r="G16" s="1"/>
  <c r="D15"/>
  <c r="G15" s="1"/>
  <c r="F14"/>
  <c r="E14"/>
  <c r="D14"/>
  <c r="C14"/>
  <c r="B14"/>
  <c r="D13"/>
  <c r="G13" s="1"/>
  <c r="G5" s="1"/>
  <c r="G12"/>
  <c r="D12"/>
  <c r="G11"/>
  <c r="D11"/>
  <c r="G10"/>
  <c r="D10"/>
  <c r="G9"/>
  <c r="D9"/>
  <c r="G8"/>
  <c r="D8"/>
  <c r="G7"/>
  <c r="D7"/>
  <c r="G6"/>
  <c r="D6"/>
  <c r="F5"/>
  <c r="E5"/>
  <c r="D5"/>
  <c r="C5"/>
  <c r="B5"/>
  <c r="D5" i="6" l="1"/>
  <c r="G14" i="5"/>
  <c r="G5" i="6" l="1"/>
  <c r="G77" s="1"/>
  <c r="D77"/>
</calcChain>
</file>

<file path=xl/sharedStrings.xml><?xml version="1.0" encoding="utf-8"?>
<sst xmlns="http://schemas.openxmlformats.org/spreadsheetml/2006/main" count="261" uniqueCount="182">
  <si>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</si>
  <si>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</si>
  <si>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</si>
  <si>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</si>
  <si>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</si>
  <si>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</si>
  <si>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</si>
  <si>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</si>
  <si>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</si>
  <si>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</si>
  <si>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</si>
  <si>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</si>
  <si>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</si>
  <si>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</si>
  <si>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</si>
  <si>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</si>
  <si>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</si>
  <si>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</si>
  <si>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</si>
  <si>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</si>
  <si>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</si>
  <si>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</si>
  <si>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</si>
  <si>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</si>
  <si>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</si>
  <si>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</si>
  <si>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</si>
  <si>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</si>
  <si>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</si>
  <si>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</si>
  <si>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</si>
  <si>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</si>
  <si>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</si>
  <si>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</si>
  <si>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</si>
  <si>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</si>
  <si>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</si>
  <si>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</si>
  <si>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</si>
  <si>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</si>
  <si>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</si>
  <si>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</si>
  <si>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</si>
  <si>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</si>
  <si>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</si>
  <si>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</si>
  <si>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</si>
  <si>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</si>
  <si>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</si>
  <si>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</si>
  <si>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</si>
  <si>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</si>
  <si>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</si>
  <si>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</si>
  <si>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</si>
  <si>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</si>
  <si>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</si>
  <si>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</si>
  <si>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</si>
  <si>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</si>
  <si>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</si>
  <si>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</si>
  <si>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</si>
  <si>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</si>
  <si>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</si>
  <si>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</si>
  <si>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</si>
  <si>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</si>
  <si>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</si>
  <si>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</si>
  <si>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</si>
  <si>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</si>
  <si>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</si>
  <si>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</si>
  <si>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</si>
  <si>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</si>
  <si>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</si>
  <si>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</si>
  <si>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</si>
  <si>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</si>
  <si>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</si>
  <si>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</si>
  <si>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</si>
  <si>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</si>
  <si>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</si>
  <si>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</si>
  <si>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</si>
  <si>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</si>
  <si>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</si>
  <si>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</si>
  <si>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Órganos Autónomos</t>
  </si>
  <si>
    <t>Sector Paraestatal del Gobierno (Federal/Estatal/Municipal) de ______________________
Estado Analítico del Ejercicio del Presupuesto de Egresos
Clasificación Administrativa
Del XXXX al XXXX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</si>
  <si>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</si>
  <si>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</si>
  <si>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</si>
  <si>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</si>
  <si>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</si>
  <si>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</si>
  <si>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</si>
  <si>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</si>
  <si>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</si>
  <si>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</si>
  <si>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</si>
  <si>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</si>
  <si>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</si>
  <si>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</si>
  <si>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</si>
  <si>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</si>
  <si>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</si>
  <si>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</si>
  <si>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</si>
  <si>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</si>
  <si>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</si>
  <si>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</si>
  <si>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</si>
  <si>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</si>
  <si>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</si>
  <si>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</si>
  <si>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</si>
  <si>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</si>
  <si>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</si>
  <si>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</si>
  <si>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</si>
  <si>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</si>
  <si>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</si>
  <si>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</si>
  <si>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</si>
  <si>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</si>
  <si>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</si>
  <si>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</si>
  <si>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</si>
  <si>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</si>
  <si>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</si>
  <si>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</si>
  <si>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</si>
  <si>
    <t>Coordinación de la Política de Gobierno</t>
  </si>
  <si>
    <t>31111-A010 PRESIDENCIA MUNICIPAL</t>
  </si>
  <si>
    <t>31111-A011 DERECHOS HUMANO</t>
  </si>
  <si>
    <t>31111-A016 UNIDAD DE ACCESO A LA INFORMA</t>
  </si>
  <si>
    <t>31111-A017 COMUNICACIÓN SOCIAL</t>
  </si>
  <si>
    <t>31111-A020 SINDICATURA</t>
  </si>
  <si>
    <t>31111-A030 REGIDORES</t>
  </si>
  <si>
    <t>31111-A040 DELEGADOS</t>
  </si>
  <si>
    <t>31111-A050 SRIA DEL H. AYUNTAMI</t>
  </si>
  <si>
    <t>31111-A051 Asesoria Juridica</t>
  </si>
  <si>
    <t>31111-A052 Archivo Historico</t>
  </si>
  <si>
    <t>31111-A053 Juez Municipal</t>
  </si>
  <si>
    <t>31111-A054 Oficina d enlace SRE</t>
  </si>
  <si>
    <t>31111-A055 Proteccion Civil</t>
  </si>
  <si>
    <t>31111-A057 Emergencias 911</t>
  </si>
  <si>
    <t>31111-C010 TESORERIA</t>
  </si>
  <si>
    <t>31111-C011 FISCALIZACION</t>
  </si>
  <si>
    <t>31111-C012 PREDIAL</t>
  </si>
  <si>
    <t>31111-C020 DIRECCION DE DESARROLLO SOCIA</t>
  </si>
  <si>
    <t>31111-C021 INSTITUTO DE LA MUJER</t>
  </si>
  <si>
    <t>31111-C025  DESARROLLO RURAL</t>
  </si>
  <si>
    <t>31111-C030 DESARROLLO ECONOMICO</t>
  </si>
  <si>
    <t>31111-C040 CONTRALORIA MUNICIPAL</t>
  </si>
  <si>
    <t>31111-C050 DIRECCION DE SEGURIDAD PUBLIC</t>
  </si>
  <si>
    <t>31111-C054 MOVILIDAD</t>
  </si>
  <si>
    <t>31111-C060 DIRECCION DE OBRAS PUBLICAS</t>
  </si>
  <si>
    <t>31111-C090 DIRECCION DE SERVICIOS MUNICI</t>
  </si>
  <si>
    <t>31111-C091 LIMPIA</t>
  </si>
  <si>
    <t>31111-C092 PARQUES Y JARDINES</t>
  </si>
  <si>
    <t>31111-C093 ZOOLOGICO</t>
  </si>
  <si>
    <t>31111-C094 MERCADO MUNICIPAL</t>
  </si>
  <si>
    <t>31111-C095 PANTEONES</t>
  </si>
  <si>
    <t>31111-C096 ALUMBRADO PUBLICO</t>
  </si>
  <si>
    <t>31111-C100 OFICIALIA MAYOR</t>
  </si>
  <si>
    <t>31111-C110 MEDIO AMBIENTE</t>
  </si>
  <si>
    <t>31111-C120 DIRECCIÓN DE DEPORTE</t>
  </si>
  <si>
    <t>31111-C130 Direccion de Educacion</t>
  </si>
  <si>
    <t>31111-C131 Universidad Virtual</t>
  </si>
  <si>
    <t>31111-C140 Direccion de Desarrollo Urban</t>
  </si>
  <si>
    <t>31111-C141 Catastro</t>
  </si>
  <si>
    <t>31111-C150 Direccion de desarrollo econo</t>
  </si>
  <si>
    <t>31111-A012 DESARROLLO DEL PERSONAL</t>
  </si>
  <si>
    <t>“Bajo protesta de decir verdad declaramos que los Estados Financieros y sus notas, son razonablemente correctos y son responsabilidad del emisor”</t>
  </si>
  <si>
    <t>MUNICIPIO MOROLEON GUANAJUATO
Estado Analítico del Ejercicio del Presupuesto de Egresos
Clasificación por Objeto del Gasto (Capítulo y Concepto)
Del 01 enero al 30 de Septiembre 2022</t>
  </si>
  <si>
    <t>MUNICIPIO MOROLEON GUANAJUATO
Estado Analítico del Ejercicio del Presupuesto de Egresos
Clasificación Económica (por Tipo de Gasto)
Del 01 de Enero al 30 de Septiembre del 2022</t>
  </si>
  <si>
    <t>MUNICIPIO MOROLEON GUANAJUATO
Estado Analítico del Ejercicio del Presupuesto de Egresos
Clasificación Administrativa
Del 01 de Enero al 30 de Septiembre del 2022</t>
  </si>
  <si>
    <t>MUNICIPIO MOROLEON GUANAJUATO
Estado Analítico del Ejercicio del Presupuesto de Egresos
Clasificación Funcional (Finalidad y Función)
Del 01 de Enero al 30 de Septiembre del 2022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</si>
</sst>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4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0" fillId="0" borderId="5" xfId="0" applyBorder="1" applyProtection="1">
      <protection locked="0"/>
    </xf>
    <xf numFmtId="0" fontId="8" fillId="0" borderId="0" xfId="7" applyFont="1" applyFill="1" applyBorder="1" applyAlignment="1" applyProtection="1">
      <alignment horizontal="center" wrapText="1"/>
      <protection locked="0"/>
    </xf>
    <xf numFmtId="0" fontId="8" fillId="0" borderId="5" xfId="7" applyFont="1" applyFill="1" applyBorder="1" applyAlignment="1" applyProtection="1">
      <alignment horizontal="center" vertical="top" wrapText="1"/>
      <protection locked="0"/>
    </xf>
    <xf numFmtId="0" fontId="8" fillId="0" borderId="0" xfId="7" applyFont="1" applyFill="1" applyBorder="1" applyAlignment="1" applyProtection="1">
      <protection locked="0"/>
    </xf>
    <xf numFmtId="0" fontId="8" fillId="0" borderId="0" xfId="7" applyFont="1" applyFill="1" applyAlignment="1" applyProtection="1">
      <alignment horizontal="center" wrapText="1"/>
      <protection locked="0"/>
    </xf>
    <xf numFmtId="0" fontId="0" fillId="0" borderId="0" xfId="0" applyFont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2" xfId="0" applyFont="1" applyBorder="1" applyAlignment="1">
      <alignment horizontal="left" indent="1"/>
    </xf>
    <xf numFmtId="0" fontId="2" fillId="0" borderId="14" xfId="0" applyFont="1" applyBorder="1" applyAlignment="1">
      <alignment horizontal="left" indent="1"/>
    </xf>
    <xf numFmtId="0" fontId="2" fillId="0" borderId="13" xfId="0" applyFont="1" applyBorder="1" applyAlignment="1">
      <alignment horizontal="left" indent="1"/>
    </xf>
    <xf numFmtId="0" fontId="6" fillId="0" borderId="13" xfId="0" applyFont="1" applyBorder="1" applyAlignment="1" applyProtection="1">
      <alignment horizontal="left" indent="1"/>
      <protection locked="0"/>
    </xf>
    <xf numFmtId="0" fontId="6" fillId="2" borderId="12" xfId="9" applyFont="1" applyFill="1" applyBorder="1" applyAlignment="1">
      <alignment horizontal="center" vertical="center"/>
    </xf>
    <xf numFmtId="0" fontId="6" fillId="2" borderId="14" xfId="9" applyFont="1" applyFill="1" applyBorder="1" applyAlignment="1">
      <alignment horizontal="center" vertical="center"/>
    </xf>
    <xf numFmtId="0" fontId="6" fillId="2" borderId="13" xfId="9" applyFont="1" applyFill="1" applyBorder="1" applyAlignment="1">
      <alignment horizontal="center" vertical="center"/>
    </xf>
    <xf numFmtId="4" fontId="2" fillId="0" borderId="13" xfId="0" applyNumberFormat="1" applyFont="1" applyFill="1" applyBorder="1" applyProtection="1">
      <protection locked="0"/>
    </xf>
    <xf numFmtId="0" fontId="6" fillId="0" borderId="14" xfId="0" applyFont="1" applyBorder="1" applyAlignment="1">
      <alignment horizontal="left"/>
    </xf>
    <xf numFmtId="0" fontId="2" fillId="0" borderId="14" xfId="0" applyFont="1" applyBorder="1" applyAlignment="1">
      <alignment horizontal="left" indent="2"/>
    </xf>
    <xf numFmtId="0" fontId="2" fillId="0" borderId="13" xfId="0" applyFont="1" applyBorder="1" applyAlignment="1">
      <alignment horizontal="left" indent="2"/>
    </xf>
    <xf numFmtId="0" fontId="6" fillId="0" borderId="13" xfId="0" applyFont="1" applyBorder="1" applyAlignment="1" applyProtection="1">
      <alignment horizontal="left" indent="2"/>
      <protection locked="0"/>
    </xf>
    <xf numFmtId="0" fontId="6" fillId="0" borderId="14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wrapText="1"/>
    </xf>
    <xf numFmtId="0" fontId="6" fillId="0" borderId="7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8" fillId="0" borderId="0" xfId="7" applyFont="1" applyFill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 wrapText="1"/>
      <protection locked="0"/>
    </xf>
    <xf numFmtId="0" fontId="7" fillId="2" borderId="9" xfId="0" applyFont="1" applyFill="1" applyBorder="1" applyAlignment="1" applyProtection="1">
      <alignment horizontal="center" wrapText="1"/>
      <protection locked="0"/>
    </xf>
    <xf numFmtId="0" fontId="7" fillId="2" borderId="10" xfId="0" applyFont="1" applyFill="1" applyBorder="1" applyAlignment="1" applyProtection="1">
      <alignment horizont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8" fillId="0" borderId="0" xfId="7" applyFont="1" applyFill="1" applyBorder="1" applyAlignment="1" applyProtection="1">
      <alignment horizontal="center" wrapText="1"/>
      <protection locked="0"/>
    </xf>
    <xf numFmtId="0" fontId="8" fillId="0" borderId="0" xfId="7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4" fontId="2" fillId="0" borderId="12" xfId="0" applyNumberFormat="1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7"/>
  <sheetViews>
    <sheetView showGridLines="0" workbookViewId="0">
      <selection activeCell="A2" sqref="A2"/>
    </sheetView>
  </sheetViews>
  <sheetFormatPr baseColWidth="10" defaultColWidth="12" defaultRowHeight="11.25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>
      <c r="A1" s="53" t="s">
        <v>178</v>
      </c>
      <c r="B1" s="54"/>
      <c r="C1" s="54"/>
      <c r="D1" s="54"/>
      <c r="E1" s="54"/>
      <c r="F1" s="54"/>
      <c r="G1" s="55"/>
    </row>
    <row r="2" spans="1:7">
      <c r="A2" s="39"/>
      <c r="B2" s="17" t="s">
        <v>0</v>
      </c>
      <c r="C2" s="18"/>
      <c r="D2" s="18"/>
      <c r="E2" s="18"/>
      <c r="F2" s="19"/>
      <c r="G2" s="56" t="s">
        <v>1</v>
      </c>
    </row>
    <row r="3" spans="1:7" ht="24.95" customHeight="1">
      <c r="A3" s="40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57"/>
    </row>
    <row r="4" spans="1:7">
      <c r="A4" s="41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>
      <c r="A5" s="43" t="s">
        <v>10</v>
      </c>
      <c r="B5" s="65">
        <f>SUM(B6:B12)</f>
        <v>131520309.81</v>
      </c>
      <c r="C5" s="65">
        <f>SUM(C6:C12)</f>
        <v>7755368.7800000003</v>
      </c>
      <c r="D5" s="65">
        <f>B5+C5</f>
        <v>139275678.59</v>
      </c>
      <c r="E5" s="65">
        <f>SUM(E6:E12)</f>
        <v>85393811.560000002</v>
      </c>
      <c r="F5" s="65">
        <f>SUM(F6:F12)</f>
        <v>85393811.560000002</v>
      </c>
      <c r="G5" s="65">
        <f>D5-E5</f>
        <v>53881867.030000001</v>
      </c>
    </row>
    <row r="6" spans="1:7">
      <c r="A6" s="44" t="s">
        <v>11</v>
      </c>
      <c r="B6" s="30">
        <v>73547190.030000001</v>
      </c>
      <c r="C6" s="30">
        <v>-39757.199999999997</v>
      </c>
      <c r="D6" s="30">
        <f t="shared" ref="D6:D69" si="0">B6+C6</f>
        <v>73507432.829999998</v>
      </c>
      <c r="E6" s="30">
        <v>48862055.270000003</v>
      </c>
      <c r="F6" s="30">
        <v>48862055.270000003</v>
      </c>
      <c r="G6" s="30">
        <f t="shared" ref="G6:G69" si="1">D6-E6</f>
        <v>24645377.559999995</v>
      </c>
    </row>
    <row r="7" spans="1:7">
      <c r="A7" s="44" t="s">
        <v>12</v>
      </c>
      <c r="B7" s="30">
        <v>768983.97</v>
      </c>
      <c r="C7" s="30">
        <v>653180</v>
      </c>
      <c r="D7" s="30">
        <f t="shared" si="0"/>
        <v>1422163.97</v>
      </c>
      <c r="E7" s="30">
        <v>690123.19</v>
      </c>
      <c r="F7" s="30">
        <v>690123.19</v>
      </c>
      <c r="G7" s="30">
        <f t="shared" si="1"/>
        <v>732040.78</v>
      </c>
    </row>
    <row r="8" spans="1:7">
      <c r="A8" s="44" t="s">
        <v>13</v>
      </c>
      <c r="B8" s="30">
        <v>17112349.57</v>
      </c>
      <c r="C8" s="30">
        <v>177856.39</v>
      </c>
      <c r="D8" s="30">
        <f t="shared" si="0"/>
        <v>17290205.960000001</v>
      </c>
      <c r="E8" s="30">
        <v>2920049.07</v>
      </c>
      <c r="F8" s="30">
        <v>2920049.07</v>
      </c>
      <c r="G8" s="30">
        <f t="shared" si="1"/>
        <v>14370156.890000001</v>
      </c>
    </row>
    <row r="9" spans="1:7">
      <c r="A9" s="44" t="s">
        <v>14</v>
      </c>
      <c r="B9" s="30">
        <v>485000</v>
      </c>
      <c r="C9" s="30">
        <v>381585.02</v>
      </c>
      <c r="D9" s="30">
        <f t="shared" si="0"/>
        <v>866585.02</v>
      </c>
      <c r="E9" s="30">
        <v>541462.88</v>
      </c>
      <c r="F9" s="30">
        <v>541462.88</v>
      </c>
      <c r="G9" s="30">
        <f t="shared" si="1"/>
        <v>325122.14</v>
      </c>
    </row>
    <row r="10" spans="1:7">
      <c r="A10" s="44" t="s">
        <v>15</v>
      </c>
      <c r="B10" s="30">
        <v>39606786.240000002</v>
      </c>
      <c r="C10" s="30">
        <v>6582504.5700000003</v>
      </c>
      <c r="D10" s="30">
        <f t="shared" si="0"/>
        <v>46189290.810000002</v>
      </c>
      <c r="E10" s="30">
        <v>32380121.149999999</v>
      </c>
      <c r="F10" s="30">
        <v>32380121.149999999</v>
      </c>
      <c r="G10" s="30">
        <f t="shared" si="1"/>
        <v>13809169.660000004</v>
      </c>
    </row>
    <row r="11" spans="1:7">
      <c r="A11" s="44" t="s">
        <v>16</v>
      </c>
      <c r="B11" s="30">
        <v>0</v>
      </c>
      <c r="C11" s="30">
        <v>0</v>
      </c>
      <c r="D11" s="30">
        <f t="shared" si="0"/>
        <v>0</v>
      </c>
      <c r="E11" s="30">
        <v>0</v>
      </c>
      <c r="F11" s="30">
        <v>0</v>
      </c>
      <c r="G11" s="30">
        <f t="shared" si="1"/>
        <v>0</v>
      </c>
    </row>
    <row r="12" spans="1:7">
      <c r="A12" s="44" t="s">
        <v>17</v>
      </c>
      <c r="B12" s="30">
        <v>0</v>
      </c>
      <c r="C12" s="30">
        <v>0</v>
      </c>
      <c r="D12" s="30">
        <f t="shared" si="0"/>
        <v>0</v>
      </c>
      <c r="E12" s="30">
        <v>0</v>
      </c>
      <c r="F12" s="30">
        <v>0</v>
      </c>
      <c r="G12" s="30">
        <f t="shared" si="1"/>
        <v>0</v>
      </c>
    </row>
    <row r="13" spans="1:7">
      <c r="A13" s="43" t="s">
        <v>18</v>
      </c>
      <c r="B13" s="30">
        <f>SUM(B14:B22)</f>
        <v>13689774.52</v>
      </c>
      <c r="C13" s="30">
        <f>SUM(C14:C22)</f>
        <v>6063231.1900000004</v>
      </c>
      <c r="D13" s="30">
        <f t="shared" si="0"/>
        <v>19753005.710000001</v>
      </c>
      <c r="E13" s="30">
        <f>SUM(E14:E22)</f>
        <v>13946540.98</v>
      </c>
      <c r="F13" s="30">
        <f>SUM(F14:F22)</f>
        <v>13946540.98</v>
      </c>
      <c r="G13" s="30">
        <f t="shared" si="1"/>
        <v>5806464.7300000004</v>
      </c>
    </row>
    <row r="14" spans="1:7">
      <c r="A14" s="44" t="s">
        <v>19</v>
      </c>
      <c r="B14" s="30">
        <v>1543943.63</v>
      </c>
      <c r="C14" s="30">
        <v>3213.06</v>
      </c>
      <c r="D14" s="30">
        <f t="shared" si="0"/>
        <v>1547156.69</v>
      </c>
      <c r="E14" s="30">
        <v>665501.31000000006</v>
      </c>
      <c r="F14" s="30">
        <v>665501.31000000006</v>
      </c>
      <c r="G14" s="30">
        <f t="shared" si="1"/>
        <v>881655.37999999989</v>
      </c>
    </row>
    <row r="15" spans="1:7">
      <c r="A15" s="44" t="s">
        <v>20</v>
      </c>
      <c r="B15" s="30">
        <v>612828.15</v>
      </c>
      <c r="C15" s="30">
        <v>518073.35</v>
      </c>
      <c r="D15" s="30">
        <f t="shared" si="0"/>
        <v>1130901.5</v>
      </c>
      <c r="E15" s="30">
        <v>946431.65</v>
      </c>
      <c r="F15" s="30">
        <v>946431.65</v>
      </c>
      <c r="G15" s="30">
        <f t="shared" si="1"/>
        <v>184469.84999999998</v>
      </c>
    </row>
    <row r="16" spans="1:7">
      <c r="A16" s="44" t="s">
        <v>21</v>
      </c>
      <c r="B16" s="30">
        <v>18000</v>
      </c>
      <c r="C16" s="30">
        <v>-12000</v>
      </c>
      <c r="D16" s="30">
        <f t="shared" si="0"/>
        <v>6000</v>
      </c>
      <c r="E16" s="30">
        <v>0</v>
      </c>
      <c r="F16" s="30">
        <v>0</v>
      </c>
      <c r="G16" s="30">
        <f t="shared" si="1"/>
        <v>6000</v>
      </c>
    </row>
    <row r="17" spans="1:7">
      <c r="A17" s="44" t="s">
        <v>22</v>
      </c>
      <c r="B17" s="30">
        <v>2783469.98</v>
      </c>
      <c r="C17" s="30">
        <v>1122520.29</v>
      </c>
      <c r="D17" s="30">
        <f t="shared" si="0"/>
        <v>3905990.27</v>
      </c>
      <c r="E17" s="30">
        <v>1949315.65</v>
      </c>
      <c r="F17" s="30">
        <v>1949315.65</v>
      </c>
      <c r="G17" s="30">
        <f t="shared" si="1"/>
        <v>1956674.62</v>
      </c>
    </row>
    <row r="18" spans="1:7">
      <c r="A18" s="44" t="s">
        <v>23</v>
      </c>
      <c r="B18" s="30">
        <v>317300</v>
      </c>
      <c r="C18" s="30">
        <v>-2500</v>
      </c>
      <c r="D18" s="30">
        <f t="shared" si="0"/>
        <v>314800</v>
      </c>
      <c r="E18" s="30">
        <v>148475.82999999999</v>
      </c>
      <c r="F18" s="30">
        <v>148475.82999999999</v>
      </c>
      <c r="G18" s="30">
        <f t="shared" si="1"/>
        <v>166324.17000000001</v>
      </c>
    </row>
    <row r="19" spans="1:7">
      <c r="A19" s="44" t="s">
        <v>24</v>
      </c>
      <c r="B19" s="30">
        <v>6071840.5099999998</v>
      </c>
      <c r="C19" s="30">
        <v>3971266.13</v>
      </c>
      <c r="D19" s="30">
        <f t="shared" si="0"/>
        <v>10043106.640000001</v>
      </c>
      <c r="E19" s="30">
        <v>8768964.0999999996</v>
      </c>
      <c r="F19" s="30">
        <v>8768964.0999999996</v>
      </c>
      <c r="G19" s="30">
        <f t="shared" si="1"/>
        <v>1274142.540000001</v>
      </c>
    </row>
    <row r="20" spans="1:7">
      <c r="A20" s="44" t="s">
        <v>25</v>
      </c>
      <c r="B20" s="30">
        <v>825500</v>
      </c>
      <c r="C20" s="30">
        <v>-520095.76</v>
      </c>
      <c r="D20" s="30">
        <f t="shared" si="0"/>
        <v>305404.24</v>
      </c>
      <c r="E20" s="30">
        <v>51310.15</v>
      </c>
      <c r="F20" s="30">
        <v>51310.15</v>
      </c>
      <c r="G20" s="30">
        <f t="shared" si="1"/>
        <v>254094.09</v>
      </c>
    </row>
    <row r="21" spans="1:7">
      <c r="A21" s="44" t="s">
        <v>26</v>
      </c>
      <c r="B21" s="30">
        <v>40000</v>
      </c>
      <c r="C21" s="30">
        <v>-25000</v>
      </c>
      <c r="D21" s="30">
        <f t="shared" si="0"/>
        <v>15000</v>
      </c>
      <c r="E21" s="30">
        <v>0</v>
      </c>
      <c r="F21" s="30">
        <v>0</v>
      </c>
      <c r="G21" s="30">
        <f t="shared" si="1"/>
        <v>15000</v>
      </c>
    </row>
    <row r="22" spans="1:7">
      <c r="A22" s="44" t="s">
        <v>27</v>
      </c>
      <c r="B22" s="30">
        <v>1476892.25</v>
      </c>
      <c r="C22" s="30">
        <v>1007754.12</v>
      </c>
      <c r="D22" s="30">
        <f t="shared" si="0"/>
        <v>2484646.37</v>
      </c>
      <c r="E22" s="30">
        <v>1416542.29</v>
      </c>
      <c r="F22" s="30">
        <v>1416542.29</v>
      </c>
      <c r="G22" s="30">
        <f t="shared" si="1"/>
        <v>1068104.08</v>
      </c>
    </row>
    <row r="23" spans="1:7">
      <c r="A23" s="43" t="s">
        <v>28</v>
      </c>
      <c r="B23" s="30">
        <f>SUM(B24:B32)</f>
        <v>11952698.969999999</v>
      </c>
      <c r="C23" s="30">
        <f>SUM(C24:C32)</f>
        <v>11672900.07</v>
      </c>
      <c r="D23" s="30">
        <f t="shared" si="0"/>
        <v>23625599.039999999</v>
      </c>
      <c r="E23" s="30">
        <f>SUM(E24:E32)</f>
        <v>15179404.169999998</v>
      </c>
      <c r="F23" s="30">
        <f>SUM(F24:F32)</f>
        <v>15172604.169999998</v>
      </c>
      <c r="G23" s="30">
        <f t="shared" si="1"/>
        <v>8446194.870000001</v>
      </c>
    </row>
    <row r="24" spans="1:7">
      <c r="A24" s="44" t="s">
        <v>29</v>
      </c>
      <c r="B24" s="30">
        <v>2104580.04</v>
      </c>
      <c r="C24" s="30">
        <v>1567086.35</v>
      </c>
      <c r="D24" s="30">
        <f t="shared" si="0"/>
        <v>3671666.39</v>
      </c>
      <c r="E24" s="30">
        <v>2560915.42</v>
      </c>
      <c r="F24" s="30">
        <v>2560915.42</v>
      </c>
      <c r="G24" s="30">
        <f t="shared" si="1"/>
        <v>1110750.9700000002</v>
      </c>
    </row>
    <row r="25" spans="1:7">
      <c r="A25" s="44" t="s">
        <v>30</v>
      </c>
      <c r="B25" s="30">
        <v>209000</v>
      </c>
      <c r="C25" s="30">
        <v>-61040</v>
      </c>
      <c r="D25" s="30">
        <f t="shared" si="0"/>
        <v>147960</v>
      </c>
      <c r="E25" s="30">
        <v>71739.98</v>
      </c>
      <c r="F25" s="30">
        <v>71739.98</v>
      </c>
      <c r="G25" s="30">
        <f t="shared" si="1"/>
        <v>76220.02</v>
      </c>
    </row>
    <row r="26" spans="1:7">
      <c r="A26" s="44" t="s">
        <v>31</v>
      </c>
      <c r="B26" s="30">
        <v>554807.18000000005</v>
      </c>
      <c r="C26" s="30">
        <v>248482.16</v>
      </c>
      <c r="D26" s="30">
        <f t="shared" si="0"/>
        <v>803289.34000000008</v>
      </c>
      <c r="E26" s="30">
        <v>477171.24</v>
      </c>
      <c r="F26" s="30">
        <v>470371.24</v>
      </c>
      <c r="G26" s="30">
        <f t="shared" si="1"/>
        <v>326118.10000000009</v>
      </c>
    </row>
    <row r="27" spans="1:7">
      <c r="A27" s="44" t="s">
        <v>32</v>
      </c>
      <c r="B27" s="30">
        <v>481100</v>
      </c>
      <c r="C27" s="30">
        <v>146430.13</v>
      </c>
      <c r="D27" s="30">
        <f t="shared" si="0"/>
        <v>627530.13</v>
      </c>
      <c r="E27" s="30">
        <v>549041.41</v>
      </c>
      <c r="F27" s="30">
        <v>549041.41</v>
      </c>
      <c r="G27" s="30">
        <f t="shared" si="1"/>
        <v>78488.719999999972</v>
      </c>
    </row>
    <row r="28" spans="1:7">
      <c r="A28" s="44" t="s">
        <v>33</v>
      </c>
      <c r="B28" s="30">
        <v>977002.91</v>
      </c>
      <c r="C28" s="30">
        <v>815025.21</v>
      </c>
      <c r="D28" s="30">
        <f t="shared" si="0"/>
        <v>1792028.12</v>
      </c>
      <c r="E28" s="30">
        <v>822035.1</v>
      </c>
      <c r="F28" s="30">
        <v>822035.1</v>
      </c>
      <c r="G28" s="30">
        <f t="shared" si="1"/>
        <v>969993.02000000014</v>
      </c>
    </row>
    <row r="29" spans="1:7">
      <c r="A29" s="44" t="s">
        <v>34</v>
      </c>
      <c r="B29" s="30">
        <v>1595721.93</v>
      </c>
      <c r="C29" s="30">
        <v>299093.92</v>
      </c>
      <c r="D29" s="30">
        <f t="shared" si="0"/>
        <v>1894815.8499999999</v>
      </c>
      <c r="E29" s="30">
        <v>673041.31</v>
      </c>
      <c r="F29" s="30">
        <v>673041.31</v>
      </c>
      <c r="G29" s="30">
        <f t="shared" si="1"/>
        <v>1221774.5399999998</v>
      </c>
    </row>
    <row r="30" spans="1:7">
      <c r="A30" s="44" t="s">
        <v>35</v>
      </c>
      <c r="B30" s="30">
        <v>472620.96</v>
      </c>
      <c r="C30" s="30">
        <v>-153022.96</v>
      </c>
      <c r="D30" s="30">
        <f t="shared" si="0"/>
        <v>319598</v>
      </c>
      <c r="E30" s="30">
        <v>195243.86</v>
      </c>
      <c r="F30" s="30">
        <v>195243.86</v>
      </c>
      <c r="G30" s="30">
        <f t="shared" si="1"/>
        <v>124354.14000000001</v>
      </c>
    </row>
    <row r="31" spans="1:7">
      <c r="A31" s="44" t="s">
        <v>36</v>
      </c>
      <c r="B31" s="30">
        <v>652000</v>
      </c>
      <c r="C31" s="30">
        <v>2225454.36</v>
      </c>
      <c r="D31" s="30">
        <f t="shared" si="0"/>
        <v>2877454.36</v>
      </c>
      <c r="E31" s="30">
        <v>2365751.2999999998</v>
      </c>
      <c r="F31" s="30">
        <v>2365751.2999999998</v>
      </c>
      <c r="G31" s="30">
        <f t="shared" si="1"/>
        <v>511703.06000000006</v>
      </c>
    </row>
    <row r="32" spans="1:7">
      <c r="A32" s="44" t="s">
        <v>37</v>
      </c>
      <c r="B32" s="30">
        <v>4905865.95</v>
      </c>
      <c r="C32" s="30">
        <v>6585390.9000000004</v>
      </c>
      <c r="D32" s="30">
        <f t="shared" si="0"/>
        <v>11491256.850000001</v>
      </c>
      <c r="E32" s="30">
        <v>7464464.5499999998</v>
      </c>
      <c r="F32" s="30">
        <v>7464464.5499999998</v>
      </c>
      <c r="G32" s="30">
        <f t="shared" si="1"/>
        <v>4026792.3000000017</v>
      </c>
    </row>
    <row r="33" spans="1:7">
      <c r="A33" s="43" t="s">
        <v>38</v>
      </c>
      <c r="B33" s="30">
        <f>SUM(B34:B42)</f>
        <v>17466747.079999998</v>
      </c>
      <c r="C33" s="30">
        <f>SUM(C34:C42)</f>
        <v>20662247.199999999</v>
      </c>
      <c r="D33" s="30">
        <f t="shared" si="0"/>
        <v>38128994.280000001</v>
      </c>
      <c r="E33" s="30">
        <f>SUM(E34:E42)</f>
        <v>22928444.43</v>
      </c>
      <c r="F33" s="30">
        <f>SUM(F34:F42)</f>
        <v>22928444.43</v>
      </c>
      <c r="G33" s="30">
        <f t="shared" si="1"/>
        <v>15200549.850000001</v>
      </c>
    </row>
    <row r="34" spans="1:7">
      <c r="A34" s="44" t="s">
        <v>39</v>
      </c>
      <c r="B34" s="30">
        <v>6467286.8200000003</v>
      </c>
      <c r="C34" s="30">
        <v>14972754.720000001</v>
      </c>
      <c r="D34" s="30">
        <f t="shared" si="0"/>
        <v>21440041.539999999</v>
      </c>
      <c r="E34" s="30">
        <v>11731860.52</v>
      </c>
      <c r="F34" s="30">
        <v>11731860.52</v>
      </c>
      <c r="G34" s="30">
        <f t="shared" si="1"/>
        <v>9708181.0199999996</v>
      </c>
    </row>
    <row r="35" spans="1:7">
      <c r="A35" s="44" t="s">
        <v>40</v>
      </c>
      <c r="B35" s="30">
        <v>0</v>
      </c>
      <c r="C35" s="30">
        <v>0</v>
      </c>
      <c r="D35" s="30">
        <f t="shared" si="0"/>
        <v>0</v>
      </c>
      <c r="E35" s="30">
        <v>0</v>
      </c>
      <c r="F35" s="30">
        <v>0</v>
      </c>
      <c r="G35" s="30">
        <f t="shared" si="1"/>
        <v>0</v>
      </c>
    </row>
    <row r="36" spans="1:7">
      <c r="A36" s="44" t="s">
        <v>41</v>
      </c>
      <c r="B36" s="30">
        <v>0</v>
      </c>
      <c r="C36" s="30">
        <v>0</v>
      </c>
      <c r="D36" s="30">
        <f t="shared" si="0"/>
        <v>0</v>
      </c>
      <c r="E36" s="30">
        <v>0</v>
      </c>
      <c r="F36" s="30">
        <v>0</v>
      </c>
      <c r="G36" s="30">
        <f t="shared" si="1"/>
        <v>0</v>
      </c>
    </row>
    <row r="37" spans="1:7">
      <c r="A37" s="44" t="s">
        <v>42</v>
      </c>
      <c r="B37" s="30">
        <v>3534229.69</v>
      </c>
      <c r="C37" s="30">
        <v>4735726.25</v>
      </c>
      <c r="D37" s="30">
        <f t="shared" si="0"/>
        <v>8269955.9399999995</v>
      </c>
      <c r="E37" s="30">
        <v>5223996.41</v>
      </c>
      <c r="F37" s="30">
        <v>5223996.41</v>
      </c>
      <c r="G37" s="30">
        <f t="shared" si="1"/>
        <v>3045959.5299999993</v>
      </c>
    </row>
    <row r="38" spans="1:7">
      <c r="A38" s="44" t="s">
        <v>43</v>
      </c>
      <c r="B38" s="30">
        <v>7465230.5700000003</v>
      </c>
      <c r="C38" s="30">
        <v>953766.23</v>
      </c>
      <c r="D38" s="30">
        <f t="shared" si="0"/>
        <v>8418996.8000000007</v>
      </c>
      <c r="E38" s="30">
        <v>5972587.5</v>
      </c>
      <c r="F38" s="30">
        <v>5972587.5</v>
      </c>
      <c r="G38" s="30">
        <f t="shared" si="1"/>
        <v>2446409.3000000007</v>
      </c>
    </row>
    <row r="39" spans="1:7">
      <c r="A39" s="44" t="s">
        <v>44</v>
      </c>
      <c r="B39" s="30">
        <v>0</v>
      </c>
      <c r="C39" s="30">
        <v>0</v>
      </c>
      <c r="D39" s="30">
        <f t="shared" si="0"/>
        <v>0</v>
      </c>
      <c r="E39" s="30">
        <v>0</v>
      </c>
      <c r="F39" s="30">
        <v>0</v>
      </c>
      <c r="G39" s="30">
        <f t="shared" si="1"/>
        <v>0</v>
      </c>
    </row>
    <row r="40" spans="1:7">
      <c r="A40" s="44" t="s">
        <v>45</v>
      </c>
      <c r="B40" s="30">
        <v>0</v>
      </c>
      <c r="C40" s="30">
        <v>0</v>
      </c>
      <c r="D40" s="30">
        <f t="shared" si="0"/>
        <v>0</v>
      </c>
      <c r="E40" s="30">
        <v>0</v>
      </c>
      <c r="F40" s="30">
        <v>0</v>
      </c>
      <c r="G40" s="30">
        <f t="shared" si="1"/>
        <v>0</v>
      </c>
    </row>
    <row r="41" spans="1:7">
      <c r="A41" s="44" t="s">
        <v>46</v>
      </c>
      <c r="B41" s="30">
        <v>0</v>
      </c>
      <c r="C41" s="30">
        <v>0</v>
      </c>
      <c r="D41" s="30">
        <f t="shared" si="0"/>
        <v>0</v>
      </c>
      <c r="E41" s="30">
        <v>0</v>
      </c>
      <c r="F41" s="30">
        <v>0</v>
      </c>
      <c r="G41" s="30">
        <f t="shared" si="1"/>
        <v>0</v>
      </c>
    </row>
    <row r="42" spans="1:7">
      <c r="A42" s="44" t="s">
        <v>47</v>
      </c>
      <c r="B42" s="30">
        <v>0</v>
      </c>
      <c r="C42" s="30">
        <v>0</v>
      </c>
      <c r="D42" s="30">
        <f t="shared" si="0"/>
        <v>0</v>
      </c>
      <c r="E42" s="30">
        <v>0</v>
      </c>
      <c r="F42" s="30">
        <v>0</v>
      </c>
      <c r="G42" s="30">
        <f t="shared" si="1"/>
        <v>0</v>
      </c>
    </row>
    <row r="43" spans="1:7">
      <c r="A43" s="43" t="s">
        <v>48</v>
      </c>
      <c r="B43" s="30">
        <f>SUM(B44:B52)</f>
        <v>1321817.01</v>
      </c>
      <c r="C43" s="30">
        <f>SUM(C44:C52)</f>
        <v>1354919.93</v>
      </c>
      <c r="D43" s="30">
        <f t="shared" si="0"/>
        <v>2676736.94</v>
      </c>
      <c r="E43" s="30">
        <f>SUM(E44:E52)</f>
        <v>1526464.4000000001</v>
      </c>
      <c r="F43" s="30">
        <f>SUM(F44:F52)</f>
        <v>1526464.4000000001</v>
      </c>
      <c r="G43" s="30">
        <f t="shared" si="1"/>
        <v>1150272.5399999998</v>
      </c>
    </row>
    <row r="44" spans="1:7">
      <c r="A44" s="44" t="s">
        <v>49</v>
      </c>
      <c r="B44" s="30">
        <v>781182.91</v>
      </c>
      <c r="C44" s="30">
        <v>-1364.67</v>
      </c>
      <c r="D44" s="30">
        <f t="shared" si="0"/>
        <v>779818.24</v>
      </c>
      <c r="E44" s="30">
        <v>494654</v>
      </c>
      <c r="F44" s="30">
        <v>494654</v>
      </c>
      <c r="G44" s="30">
        <f t="shared" si="1"/>
        <v>285164.24</v>
      </c>
    </row>
    <row r="45" spans="1:7">
      <c r="A45" s="44" t="s">
        <v>50</v>
      </c>
      <c r="B45" s="30">
        <v>21000</v>
      </c>
      <c r="C45" s="30">
        <v>144690</v>
      </c>
      <c r="D45" s="30">
        <f t="shared" si="0"/>
        <v>165690</v>
      </c>
      <c r="E45" s="30">
        <v>133640</v>
      </c>
      <c r="F45" s="30">
        <v>133640</v>
      </c>
      <c r="G45" s="30">
        <f t="shared" si="1"/>
        <v>32050</v>
      </c>
    </row>
    <row r="46" spans="1:7">
      <c r="A46" s="44" t="s">
        <v>51</v>
      </c>
      <c r="B46" s="30">
        <v>0</v>
      </c>
      <c r="C46" s="30">
        <v>0</v>
      </c>
      <c r="D46" s="30">
        <f t="shared" si="0"/>
        <v>0</v>
      </c>
      <c r="E46" s="30">
        <v>0</v>
      </c>
      <c r="F46" s="30">
        <v>0</v>
      </c>
      <c r="G46" s="30">
        <f t="shared" si="1"/>
        <v>0</v>
      </c>
    </row>
    <row r="47" spans="1:7">
      <c r="A47" s="44" t="s">
        <v>52</v>
      </c>
      <c r="B47" s="30">
        <v>0</v>
      </c>
      <c r="C47" s="30">
        <v>0</v>
      </c>
      <c r="D47" s="30">
        <f t="shared" si="0"/>
        <v>0</v>
      </c>
      <c r="E47" s="30">
        <v>0</v>
      </c>
      <c r="F47" s="30">
        <v>0</v>
      </c>
      <c r="G47" s="30">
        <f t="shared" si="1"/>
        <v>0</v>
      </c>
    </row>
    <row r="48" spans="1:7">
      <c r="A48" s="44" t="s">
        <v>53</v>
      </c>
      <c r="B48" s="30">
        <v>55000</v>
      </c>
      <c r="C48" s="30">
        <v>214500</v>
      </c>
      <c r="D48" s="30">
        <f t="shared" si="0"/>
        <v>269500</v>
      </c>
      <c r="E48" s="30">
        <v>228868.4</v>
      </c>
      <c r="F48" s="30">
        <v>228868.4</v>
      </c>
      <c r="G48" s="30">
        <f t="shared" si="1"/>
        <v>40631.600000000006</v>
      </c>
    </row>
    <row r="49" spans="1:7">
      <c r="A49" s="44" t="s">
        <v>54</v>
      </c>
      <c r="B49" s="30">
        <v>296683.3</v>
      </c>
      <c r="C49" s="30">
        <v>826438</v>
      </c>
      <c r="D49" s="30">
        <f t="shared" si="0"/>
        <v>1123121.3</v>
      </c>
      <c r="E49" s="30">
        <v>486187.18</v>
      </c>
      <c r="F49" s="30">
        <v>486187.18</v>
      </c>
      <c r="G49" s="30">
        <f t="shared" si="1"/>
        <v>636934.12000000011</v>
      </c>
    </row>
    <row r="50" spans="1:7">
      <c r="A50" s="44" t="s">
        <v>55</v>
      </c>
      <c r="B50" s="30">
        <v>35000</v>
      </c>
      <c r="C50" s="30">
        <v>155951.9</v>
      </c>
      <c r="D50" s="30">
        <f t="shared" si="0"/>
        <v>190951.9</v>
      </c>
      <c r="E50" s="30">
        <v>167960</v>
      </c>
      <c r="F50" s="30">
        <v>167960</v>
      </c>
      <c r="G50" s="30">
        <f t="shared" si="1"/>
        <v>22991.899999999994</v>
      </c>
    </row>
    <row r="51" spans="1:7">
      <c r="A51" s="44" t="s">
        <v>56</v>
      </c>
      <c r="B51" s="30">
        <v>0</v>
      </c>
      <c r="C51" s="30">
        <v>0</v>
      </c>
      <c r="D51" s="30">
        <f t="shared" si="0"/>
        <v>0</v>
      </c>
      <c r="E51" s="30">
        <v>0</v>
      </c>
      <c r="F51" s="30">
        <v>0</v>
      </c>
      <c r="G51" s="30">
        <f t="shared" si="1"/>
        <v>0</v>
      </c>
    </row>
    <row r="52" spans="1:7">
      <c r="A52" s="44" t="s">
        <v>57</v>
      </c>
      <c r="B52" s="30">
        <v>132950.79999999999</v>
      </c>
      <c r="C52" s="30">
        <v>14704.7</v>
      </c>
      <c r="D52" s="30">
        <f t="shared" si="0"/>
        <v>147655.5</v>
      </c>
      <c r="E52" s="30">
        <v>15154.82</v>
      </c>
      <c r="F52" s="30">
        <v>15154.82</v>
      </c>
      <c r="G52" s="30">
        <f t="shared" si="1"/>
        <v>132500.68</v>
      </c>
    </row>
    <row r="53" spans="1:7">
      <c r="A53" s="43" t="s">
        <v>58</v>
      </c>
      <c r="B53" s="30">
        <f>SUM(B54:B56)</f>
        <v>200001</v>
      </c>
      <c r="C53" s="30">
        <f>SUM(C54:C56)</f>
        <v>77684489.589999989</v>
      </c>
      <c r="D53" s="30">
        <f t="shared" si="0"/>
        <v>77884490.589999989</v>
      </c>
      <c r="E53" s="30">
        <f>SUM(E54:E56)</f>
        <v>47911706.939999998</v>
      </c>
      <c r="F53" s="30">
        <f>SUM(F54:F56)</f>
        <v>47911706.939999998</v>
      </c>
      <c r="G53" s="30">
        <f t="shared" si="1"/>
        <v>29972783.649999991</v>
      </c>
    </row>
    <row r="54" spans="1:7">
      <c r="A54" s="44" t="s">
        <v>59</v>
      </c>
      <c r="B54" s="30">
        <v>200000</v>
      </c>
      <c r="C54" s="30">
        <v>72351562.239999995</v>
      </c>
      <c r="D54" s="30">
        <f t="shared" si="0"/>
        <v>72551562.239999995</v>
      </c>
      <c r="E54" s="30">
        <v>45368065.159999996</v>
      </c>
      <c r="F54" s="30">
        <v>45368065.159999996</v>
      </c>
      <c r="G54" s="30">
        <f t="shared" si="1"/>
        <v>27183497.079999998</v>
      </c>
    </row>
    <row r="55" spans="1:7">
      <c r="A55" s="44" t="s">
        <v>60</v>
      </c>
      <c r="B55" s="30">
        <v>0</v>
      </c>
      <c r="C55" s="30">
        <v>5192927.3499999996</v>
      </c>
      <c r="D55" s="30">
        <f t="shared" si="0"/>
        <v>5192927.3499999996</v>
      </c>
      <c r="E55" s="30">
        <v>2512321.7799999998</v>
      </c>
      <c r="F55" s="30">
        <v>2512321.7799999998</v>
      </c>
      <c r="G55" s="30">
        <f t="shared" si="1"/>
        <v>2680605.5699999998</v>
      </c>
    </row>
    <row r="56" spans="1:7">
      <c r="A56" s="44" t="s">
        <v>61</v>
      </c>
      <c r="B56" s="30">
        <v>1</v>
      </c>
      <c r="C56" s="30">
        <v>140000</v>
      </c>
      <c r="D56" s="30">
        <f t="shared" si="0"/>
        <v>140001</v>
      </c>
      <c r="E56" s="30">
        <v>31320</v>
      </c>
      <c r="F56" s="30">
        <v>31320</v>
      </c>
      <c r="G56" s="30">
        <f t="shared" si="1"/>
        <v>108681</v>
      </c>
    </row>
    <row r="57" spans="1:7">
      <c r="A57" s="43" t="s">
        <v>62</v>
      </c>
      <c r="B57" s="30">
        <f>SUM(B58:B64)</f>
        <v>32000</v>
      </c>
      <c r="C57" s="30">
        <f>SUM(C58:C64)</f>
        <v>996566.91</v>
      </c>
      <c r="D57" s="30">
        <f t="shared" si="0"/>
        <v>1028566.91</v>
      </c>
      <c r="E57" s="30">
        <f>SUM(E58:E64)</f>
        <v>0</v>
      </c>
      <c r="F57" s="30">
        <f>SUM(F58:F64)</f>
        <v>0</v>
      </c>
      <c r="G57" s="30">
        <f t="shared" si="1"/>
        <v>1028566.91</v>
      </c>
    </row>
    <row r="58" spans="1:7">
      <c r="A58" s="44" t="s">
        <v>63</v>
      </c>
      <c r="B58" s="30">
        <v>0</v>
      </c>
      <c r="C58" s="30">
        <v>0</v>
      </c>
      <c r="D58" s="30">
        <f t="shared" si="0"/>
        <v>0</v>
      </c>
      <c r="E58" s="30">
        <v>0</v>
      </c>
      <c r="F58" s="30">
        <v>0</v>
      </c>
      <c r="G58" s="30">
        <f t="shared" si="1"/>
        <v>0</v>
      </c>
    </row>
    <row r="59" spans="1:7">
      <c r="A59" s="44" t="s">
        <v>64</v>
      </c>
      <c r="B59" s="30">
        <v>0</v>
      </c>
      <c r="C59" s="30">
        <v>0</v>
      </c>
      <c r="D59" s="30">
        <f t="shared" si="0"/>
        <v>0</v>
      </c>
      <c r="E59" s="30">
        <v>0</v>
      </c>
      <c r="F59" s="30">
        <v>0</v>
      </c>
      <c r="G59" s="30">
        <f t="shared" si="1"/>
        <v>0</v>
      </c>
    </row>
    <row r="60" spans="1:7">
      <c r="A60" s="44" t="s">
        <v>65</v>
      </c>
      <c r="B60" s="30">
        <v>0</v>
      </c>
      <c r="C60" s="30">
        <v>0</v>
      </c>
      <c r="D60" s="30">
        <f t="shared" si="0"/>
        <v>0</v>
      </c>
      <c r="E60" s="30">
        <v>0</v>
      </c>
      <c r="F60" s="30">
        <v>0</v>
      </c>
      <c r="G60" s="30">
        <f t="shared" si="1"/>
        <v>0</v>
      </c>
    </row>
    <row r="61" spans="1:7">
      <c r="A61" s="44" t="s">
        <v>66</v>
      </c>
      <c r="B61" s="30">
        <v>0</v>
      </c>
      <c r="C61" s="30">
        <v>0</v>
      </c>
      <c r="D61" s="30">
        <f t="shared" si="0"/>
        <v>0</v>
      </c>
      <c r="E61" s="30">
        <v>0</v>
      </c>
      <c r="F61" s="30">
        <v>0</v>
      </c>
      <c r="G61" s="30">
        <f t="shared" si="1"/>
        <v>0</v>
      </c>
    </row>
    <row r="62" spans="1:7">
      <c r="A62" s="44" t="s">
        <v>67</v>
      </c>
      <c r="B62" s="30">
        <v>0</v>
      </c>
      <c r="C62" s="30">
        <v>0</v>
      </c>
      <c r="D62" s="30">
        <f t="shared" si="0"/>
        <v>0</v>
      </c>
      <c r="E62" s="30">
        <v>0</v>
      </c>
      <c r="F62" s="30">
        <v>0</v>
      </c>
      <c r="G62" s="30">
        <f t="shared" si="1"/>
        <v>0</v>
      </c>
    </row>
    <row r="63" spans="1:7">
      <c r="A63" s="44" t="s">
        <v>68</v>
      </c>
      <c r="B63" s="30">
        <v>0</v>
      </c>
      <c r="C63" s="30">
        <v>0</v>
      </c>
      <c r="D63" s="30">
        <f t="shared" si="0"/>
        <v>0</v>
      </c>
      <c r="E63" s="30">
        <v>0</v>
      </c>
      <c r="F63" s="30">
        <v>0</v>
      </c>
      <c r="G63" s="30">
        <f t="shared" si="1"/>
        <v>0</v>
      </c>
    </row>
    <row r="64" spans="1:7">
      <c r="A64" s="44" t="s">
        <v>69</v>
      </c>
      <c r="B64" s="30">
        <v>32000</v>
      </c>
      <c r="C64" s="30">
        <v>996566.91</v>
      </c>
      <c r="D64" s="30">
        <f t="shared" si="0"/>
        <v>1028566.91</v>
      </c>
      <c r="E64" s="30">
        <v>0</v>
      </c>
      <c r="F64" s="30">
        <v>0</v>
      </c>
      <c r="G64" s="30">
        <f t="shared" si="1"/>
        <v>1028566.91</v>
      </c>
    </row>
    <row r="65" spans="1:7">
      <c r="A65" s="43" t="s">
        <v>70</v>
      </c>
      <c r="B65" s="30">
        <f>SUM(B66:B68)</f>
        <v>41877189.119999997</v>
      </c>
      <c r="C65" s="30">
        <f>SUM(C66:C68)</f>
        <v>-17791046.579999998</v>
      </c>
      <c r="D65" s="30">
        <f t="shared" si="0"/>
        <v>24086142.539999999</v>
      </c>
      <c r="E65" s="30">
        <f>SUM(E66:E68)</f>
        <v>300000</v>
      </c>
      <c r="F65" s="30">
        <f>SUM(F66:F68)</f>
        <v>300000</v>
      </c>
      <c r="G65" s="30">
        <f t="shared" si="1"/>
        <v>23786142.539999999</v>
      </c>
    </row>
    <row r="66" spans="1:7">
      <c r="A66" s="44" t="s">
        <v>71</v>
      </c>
      <c r="B66" s="30">
        <v>0</v>
      </c>
      <c r="C66" s="30">
        <v>0</v>
      </c>
      <c r="D66" s="30">
        <f t="shared" si="0"/>
        <v>0</v>
      </c>
      <c r="E66" s="30">
        <v>0</v>
      </c>
      <c r="F66" s="30">
        <v>0</v>
      </c>
      <c r="G66" s="30">
        <f t="shared" si="1"/>
        <v>0</v>
      </c>
    </row>
    <row r="67" spans="1:7">
      <c r="A67" s="44" t="s">
        <v>72</v>
      </c>
      <c r="B67" s="30">
        <v>0</v>
      </c>
      <c r="C67" s="30">
        <v>0</v>
      </c>
      <c r="D67" s="30">
        <f t="shared" si="0"/>
        <v>0</v>
      </c>
      <c r="E67" s="30">
        <v>0</v>
      </c>
      <c r="F67" s="30">
        <v>0</v>
      </c>
      <c r="G67" s="30">
        <f t="shared" si="1"/>
        <v>0</v>
      </c>
    </row>
    <row r="68" spans="1:7">
      <c r="A68" s="44" t="s">
        <v>73</v>
      </c>
      <c r="B68" s="30">
        <v>41877189.119999997</v>
      </c>
      <c r="C68" s="30">
        <v>-17791046.579999998</v>
      </c>
      <c r="D68" s="30">
        <f t="shared" si="0"/>
        <v>24086142.539999999</v>
      </c>
      <c r="E68" s="30">
        <v>300000</v>
      </c>
      <c r="F68" s="30">
        <v>300000</v>
      </c>
      <c r="G68" s="30">
        <f t="shared" si="1"/>
        <v>23786142.539999999</v>
      </c>
    </row>
    <row r="69" spans="1:7">
      <c r="A69" s="43" t="s">
        <v>74</v>
      </c>
      <c r="B69" s="30">
        <f>SUM(B70:B76)</f>
        <v>18310490.809999999</v>
      </c>
      <c r="C69" s="30">
        <f>SUM(C70:C76)</f>
        <v>1426836.69</v>
      </c>
      <c r="D69" s="30">
        <f t="shared" si="0"/>
        <v>19737327.5</v>
      </c>
      <c r="E69" s="30">
        <f>SUM(E70:E76)</f>
        <v>18692678.98</v>
      </c>
      <c r="F69" s="30">
        <f>SUM(F70:F76)</f>
        <v>18692678.98</v>
      </c>
      <c r="G69" s="30">
        <f t="shared" si="1"/>
        <v>1044648.5199999996</v>
      </c>
    </row>
    <row r="70" spans="1:7">
      <c r="A70" s="44" t="s">
        <v>75</v>
      </c>
      <c r="B70" s="30">
        <v>17673163.309999999</v>
      </c>
      <c r="C70" s="30">
        <v>1526836.69</v>
      </c>
      <c r="D70" s="30">
        <f t="shared" ref="D70:D76" si="2">B70+C70</f>
        <v>19200000</v>
      </c>
      <c r="E70" s="30">
        <v>18200000</v>
      </c>
      <c r="F70" s="30">
        <v>18200000</v>
      </c>
      <c r="G70" s="30">
        <f t="shared" ref="G70:G76" si="3">D70-E70</f>
        <v>1000000</v>
      </c>
    </row>
    <row r="71" spans="1:7">
      <c r="A71" s="44" t="s">
        <v>76</v>
      </c>
      <c r="B71" s="30">
        <v>637327.5</v>
      </c>
      <c r="C71" s="30">
        <v>-100000</v>
      </c>
      <c r="D71" s="30">
        <f t="shared" si="2"/>
        <v>537327.5</v>
      </c>
      <c r="E71" s="30">
        <v>492678.98</v>
      </c>
      <c r="F71" s="30">
        <v>492678.98</v>
      </c>
      <c r="G71" s="30">
        <f t="shared" si="3"/>
        <v>44648.520000000019</v>
      </c>
    </row>
    <row r="72" spans="1:7">
      <c r="A72" s="44" t="s">
        <v>77</v>
      </c>
      <c r="B72" s="30">
        <v>0</v>
      </c>
      <c r="C72" s="30">
        <v>0</v>
      </c>
      <c r="D72" s="30">
        <f t="shared" si="2"/>
        <v>0</v>
      </c>
      <c r="E72" s="30">
        <v>0</v>
      </c>
      <c r="F72" s="30">
        <v>0</v>
      </c>
      <c r="G72" s="30">
        <f t="shared" si="3"/>
        <v>0</v>
      </c>
    </row>
    <row r="73" spans="1:7">
      <c r="A73" s="44" t="s">
        <v>78</v>
      </c>
      <c r="B73" s="30">
        <v>0</v>
      </c>
      <c r="C73" s="30">
        <v>0</v>
      </c>
      <c r="D73" s="30">
        <f t="shared" si="2"/>
        <v>0</v>
      </c>
      <c r="E73" s="30">
        <v>0</v>
      </c>
      <c r="F73" s="30">
        <v>0</v>
      </c>
      <c r="G73" s="30">
        <f t="shared" si="3"/>
        <v>0</v>
      </c>
    </row>
    <row r="74" spans="1:7">
      <c r="A74" s="44" t="s">
        <v>79</v>
      </c>
      <c r="B74" s="30">
        <v>0</v>
      </c>
      <c r="C74" s="30">
        <v>0</v>
      </c>
      <c r="D74" s="30">
        <f t="shared" si="2"/>
        <v>0</v>
      </c>
      <c r="E74" s="30">
        <v>0</v>
      </c>
      <c r="F74" s="30">
        <v>0</v>
      </c>
      <c r="G74" s="30">
        <f t="shared" si="3"/>
        <v>0</v>
      </c>
    </row>
    <row r="75" spans="1:7">
      <c r="A75" s="44" t="s">
        <v>80</v>
      </c>
      <c r="B75" s="30">
        <v>0</v>
      </c>
      <c r="C75" s="30">
        <v>0</v>
      </c>
      <c r="D75" s="30">
        <f t="shared" si="2"/>
        <v>0</v>
      </c>
      <c r="E75" s="30">
        <v>0</v>
      </c>
      <c r="F75" s="30">
        <v>0</v>
      </c>
      <c r="G75" s="30">
        <f t="shared" si="3"/>
        <v>0</v>
      </c>
    </row>
    <row r="76" spans="1:7">
      <c r="A76" s="45" t="s">
        <v>81</v>
      </c>
      <c r="B76" s="42">
        <v>0</v>
      </c>
      <c r="C76" s="42">
        <v>0</v>
      </c>
      <c r="D76" s="42">
        <f t="shared" si="2"/>
        <v>0</v>
      </c>
      <c r="E76" s="42">
        <v>0</v>
      </c>
      <c r="F76" s="42">
        <v>0</v>
      </c>
      <c r="G76" s="42">
        <f t="shared" si="3"/>
        <v>0</v>
      </c>
    </row>
    <row r="77" spans="1:7">
      <c r="A77" s="46" t="s">
        <v>82</v>
      </c>
      <c r="B77" s="34">
        <f t="shared" ref="B77:G77" si="4">SUM(B5+B13+B23+B33+B43+B53+B57+B65+B69)</f>
        <v>236371028.31999999</v>
      </c>
      <c r="C77" s="34">
        <f t="shared" si="4"/>
        <v>109825513.77999999</v>
      </c>
      <c r="D77" s="34">
        <f t="shared" si="4"/>
        <v>346196542.10000002</v>
      </c>
      <c r="E77" s="34">
        <f t="shared" si="4"/>
        <v>205879051.46000001</v>
      </c>
      <c r="F77" s="34">
        <f t="shared" si="4"/>
        <v>205872251.46000001</v>
      </c>
      <c r="G77" s="34">
        <f t="shared" si="4"/>
        <v>140317490.64000002</v>
      </c>
    </row>
    <row r="79" spans="1:7" ht="14.25">
      <c r="A79" s="33" t="s">
        <v>177</v>
      </c>
    </row>
    <row r="83" spans="1:6">
      <c r="A83" s="24"/>
      <c r="D83" s="24"/>
      <c r="E83" s="24"/>
      <c r="F83" s="24"/>
    </row>
    <row r="84" spans="1:6" ht="12">
      <c r="A84" s="25" t="s">
        <v>129</v>
      </c>
      <c r="D84" s="58" t="s">
        <v>130</v>
      </c>
      <c r="E84" s="58"/>
      <c r="F84" s="58"/>
    </row>
    <row r="85" spans="1:6" ht="65.25" customHeight="1">
      <c r="A85" s="26" t="s">
        <v>131</v>
      </c>
      <c r="D85" s="59" t="s">
        <v>132</v>
      </c>
      <c r="E85" s="59"/>
      <c r="F85" s="59"/>
    </row>
    <row r="86" spans="1:6" ht="12">
      <c r="A86" s="25" t="s">
        <v>133</v>
      </c>
      <c r="D86" s="27"/>
      <c r="E86" s="27"/>
    </row>
    <row r="87" spans="1:6" ht="12">
      <c r="A87" s="28" t="s">
        <v>134</v>
      </c>
      <c r="D87" s="52"/>
      <c r="E87" s="52"/>
    </row>
  </sheetData>
  <sheetProtection formatCells="0" formatColumns="0" formatRows="0" autoFilter="0"/>
  <mergeCells count="5">
    <mergeCell ref="D87:E87"/>
    <mergeCell ref="A1:G1"/>
    <mergeCell ref="G2:G3"/>
    <mergeCell ref="D84:F84"/>
    <mergeCell ref="D85:F85"/>
  </mergeCells>
  <printOptions horizontalCentered="1"/>
  <pageMargins left="0.47244094488188981" right="0.39370078740157483" top="0.47244094488188981" bottom="0.43307086614173229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showGridLines="0" workbookViewId="0">
      <selection activeCell="A2" sqref="A2"/>
    </sheetView>
  </sheetViews>
  <sheetFormatPr baseColWidth="10" defaultColWidth="12" defaultRowHeight="11.25"/>
  <cols>
    <col min="1" max="1" width="47.6640625" style="1" customWidth="1"/>
    <col min="2" max="6" width="18.33203125" style="1" customWidth="1"/>
    <col min="7" max="7" width="19.5" style="1" customWidth="1"/>
    <col min="8" max="16384" width="12" style="1"/>
  </cols>
  <sheetData>
    <row r="1" spans="1:7" ht="45" customHeight="1">
      <c r="A1" s="60" t="s">
        <v>179</v>
      </c>
      <c r="B1" s="61"/>
      <c r="C1" s="61"/>
      <c r="D1" s="61"/>
      <c r="E1" s="61"/>
      <c r="F1" s="61"/>
      <c r="G1" s="62"/>
    </row>
    <row r="2" spans="1:7">
      <c r="A2" s="39"/>
      <c r="B2" s="17" t="s">
        <v>0</v>
      </c>
      <c r="C2" s="18"/>
      <c r="D2" s="18"/>
      <c r="E2" s="18"/>
      <c r="F2" s="19"/>
      <c r="G2" s="56" t="s">
        <v>1</v>
      </c>
    </row>
    <row r="3" spans="1:7" ht="24.95" customHeight="1">
      <c r="A3" s="40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57"/>
    </row>
    <row r="4" spans="1:7">
      <c r="A4" s="41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>
      <c r="A5" s="35"/>
      <c r="B5" s="6"/>
      <c r="C5" s="6"/>
      <c r="D5" s="6"/>
      <c r="E5" s="6"/>
      <c r="F5" s="6"/>
      <c r="G5" s="6"/>
    </row>
    <row r="6" spans="1:7">
      <c r="A6" s="36" t="s">
        <v>83</v>
      </c>
      <c r="B6" s="5">
        <v>161334340.49000001</v>
      </c>
      <c r="C6" s="5">
        <v>31123793.199999999</v>
      </c>
      <c r="D6" s="5">
        <f>B6+C6</f>
        <v>192458133.69</v>
      </c>
      <c r="E6" s="5">
        <v>120236432.09999999</v>
      </c>
      <c r="F6" s="5">
        <v>120229632.09999999</v>
      </c>
      <c r="G6" s="5">
        <f>D6-E6</f>
        <v>72221701.590000004</v>
      </c>
    </row>
    <row r="7" spans="1:7">
      <c r="A7" s="36"/>
      <c r="B7" s="5"/>
      <c r="C7" s="5"/>
      <c r="D7" s="5"/>
      <c r="E7" s="5"/>
      <c r="F7" s="5"/>
      <c r="G7" s="5"/>
    </row>
    <row r="8" spans="1:7">
      <c r="A8" s="36" t="s">
        <v>84</v>
      </c>
      <c r="B8" s="5">
        <v>49898293.950000003</v>
      </c>
      <c r="C8" s="5">
        <v>76221117.659999996</v>
      </c>
      <c r="D8" s="5">
        <f>B8+C8</f>
        <v>126119411.61</v>
      </c>
      <c r="E8" s="5">
        <v>61470031.859999999</v>
      </c>
      <c r="F8" s="5">
        <v>61470031.859999999</v>
      </c>
      <c r="G8" s="5">
        <f>D8-E8</f>
        <v>64649379.75</v>
      </c>
    </row>
    <row r="9" spans="1:7">
      <c r="A9" s="36"/>
      <c r="B9" s="5"/>
      <c r="C9" s="5"/>
      <c r="D9" s="5"/>
      <c r="E9" s="5"/>
      <c r="F9" s="5"/>
      <c r="G9" s="5"/>
    </row>
    <row r="10" spans="1:7">
      <c r="A10" s="36" t="s">
        <v>85</v>
      </c>
      <c r="B10" s="5">
        <v>17673163.309999999</v>
      </c>
      <c r="C10" s="5">
        <v>1526836.69</v>
      </c>
      <c r="D10" s="5">
        <f>B10+C10</f>
        <v>19200000</v>
      </c>
      <c r="E10" s="5">
        <v>18200000</v>
      </c>
      <c r="F10" s="5">
        <v>18200000</v>
      </c>
      <c r="G10" s="5">
        <f>D10-E10</f>
        <v>1000000</v>
      </c>
    </row>
    <row r="11" spans="1:7">
      <c r="A11" s="36"/>
      <c r="B11" s="5"/>
      <c r="C11" s="5"/>
      <c r="D11" s="5"/>
      <c r="E11" s="5"/>
      <c r="F11" s="5"/>
      <c r="G11" s="5"/>
    </row>
    <row r="12" spans="1:7">
      <c r="A12" s="36" t="s">
        <v>43</v>
      </c>
      <c r="B12" s="5">
        <v>7465230.5700000003</v>
      </c>
      <c r="C12" s="5">
        <v>953766.23</v>
      </c>
      <c r="D12" s="5">
        <f>B12+C12</f>
        <v>8418996.8000000007</v>
      </c>
      <c r="E12" s="5">
        <v>5972587.5</v>
      </c>
      <c r="F12" s="5">
        <v>5972587.5</v>
      </c>
      <c r="G12" s="5">
        <f>D12-E12</f>
        <v>2446409.3000000007</v>
      </c>
    </row>
    <row r="13" spans="1:7">
      <c r="A13" s="36"/>
      <c r="B13" s="5"/>
      <c r="C13" s="5"/>
      <c r="D13" s="5"/>
      <c r="E13" s="5"/>
      <c r="F13" s="5"/>
      <c r="G13" s="5"/>
    </row>
    <row r="14" spans="1:7">
      <c r="A14" s="36" t="s">
        <v>71</v>
      </c>
      <c r="B14" s="5">
        <v>0</v>
      </c>
      <c r="C14" s="5">
        <v>0</v>
      </c>
      <c r="D14" s="5">
        <f>B14+C14</f>
        <v>0</v>
      </c>
      <c r="E14" s="5">
        <v>0</v>
      </c>
      <c r="F14" s="5">
        <v>0</v>
      </c>
      <c r="G14" s="5">
        <f>D14-E14</f>
        <v>0</v>
      </c>
    </row>
    <row r="15" spans="1:7">
      <c r="A15" s="37"/>
      <c r="B15" s="51"/>
      <c r="C15" s="51"/>
      <c r="D15" s="51"/>
      <c r="E15" s="51"/>
      <c r="F15" s="51"/>
      <c r="G15" s="51"/>
    </row>
    <row r="16" spans="1:7">
      <c r="A16" s="38" t="s">
        <v>82</v>
      </c>
      <c r="B16" s="34">
        <f>SUM(B6+B8+B10+B12+B14)</f>
        <v>236371028.31999999</v>
      </c>
      <c r="C16" s="34">
        <f>SUM(C6+C8+C10+C12+C14)</f>
        <v>109825513.78</v>
      </c>
      <c r="D16" s="34">
        <f>SUM(D6+D8+D10+D12+D14)</f>
        <v>346196542.10000002</v>
      </c>
      <c r="E16" s="34">
        <f t="shared" ref="E16:G16" si="0">SUM(E6+E8+E10+E12+E14)</f>
        <v>205879051.45999998</v>
      </c>
      <c r="F16" s="34">
        <f t="shared" si="0"/>
        <v>205872251.45999998</v>
      </c>
      <c r="G16" s="34">
        <f t="shared" si="0"/>
        <v>140317490.64000002</v>
      </c>
    </row>
    <row r="18" spans="1:6" ht="12.75">
      <c r="A18" s="32" t="s">
        <v>177</v>
      </c>
    </row>
    <row r="20" spans="1:6" ht="45.75" customHeight="1">
      <c r="A20" s="24"/>
      <c r="D20" s="24"/>
      <c r="E20" s="24"/>
      <c r="F20" s="24"/>
    </row>
    <row r="21" spans="1:6" ht="12">
      <c r="A21" s="25" t="s">
        <v>129</v>
      </c>
      <c r="D21" s="58" t="s">
        <v>130</v>
      </c>
      <c r="E21" s="58"/>
      <c r="F21" s="58"/>
    </row>
    <row r="22" spans="1:6" ht="60" customHeight="1">
      <c r="A22" s="26" t="s">
        <v>131</v>
      </c>
      <c r="D22" s="59" t="s">
        <v>132</v>
      </c>
      <c r="E22" s="59"/>
      <c r="F22" s="59"/>
    </row>
    <row r="23" spans="1:6" ht="12">
      <c r="A23" s="25" t="s">
        <v>133</v>
      </c>
      <c r="D23" s="27"/>
      <c r="E23" s="27"/>
    </row>
    <row r="24" spans="1:6" ht="12">
      <c r="A24" s="28" t="s">
        <v>134</v>
      </c>
      <c r="D24" s="52"/>
      <c r="E24" s="52"/>
    </row>
  </sheetData>
  <sheetProtection formatCells="0" formatColumns="0" formatRows="0" autoFilter="0"/>
  <mergeCells count="5">
    <mergeCell ref="G2:G3"/>
    <mergeCell ref="A1:G1"/>
    <mergeCell ref="D21:F21"/>
    <mergeCell ref="D22:F22"/>
    <mergeCell ref="D24:E24"/>
  </mergeCells>
  <printOptions horizontalCentered="1"/>
  <pageMargins left="0.34" right="0.48" top="0.56000000000000005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2"/>
  <sheetViews>
    <sheetView showGridLines="0" workbookViewId="0">
      <selection activeCell="A2" sqref="A2"/>
    </sheetView>
  </sheetViews>
  <sheetFormatPr baseColWidth="10" defaultColWidth="12" defaultRowHeight="11.25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>
      <c r="A1" s="60" t="s">
        <v>180</v>
      </c>
      <c r="B1" s="61"/>
      <c r="C1" s="61"/>
      <c r="D1" s="61"/>
      <c r="E1" s="61"/>
      <c r="F1" s="61"/>
      <c r="G1" s="62"/>
    </row>
    <row r="2" spans="1:7">
      <c r="A2" s="8"/>
      <c r="B2" s="8"/>
      <c r="C2" s="8"/>
      <c r="D2" s="8"/>
      <c r="E2" s="8"/>
      <c r="F2" s="8"/>
      <c r="G2" s="8"/>
    </row>
    <row r="3" spans="1:7">
      <c r="A3" s="39"/>
      <c r="B3" s="17" t="s">
        <v>0</v>
      </c>
      <c r="C3" s="18"/>
      <c r="D3" s="18"/>
      <c r="E3" s="18"/>
      <c r="F3" s="19"/>
      <c r="G3" s="56" t="s">
        <v>1</v>
      </c>
    </row>
    <row r="4" spans="1:7" ht="24.95" customHeight="1">
      <c r="A4" s="40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57"/>
    </row>
    <row r="5" spans="1:7">
      <c r="A5" s="41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>
      <c r="A6" s="50" t="s">
        <v>136</v>
      </c>
      <c r="B6" s="30">
        <v>4967576.3600000003</v>
      </c>
      <c r="C6" s="30">
        <v>4533122.3899999997</v>
      </c>
      <c r="D6" s="30">
        <f>B6+C6</f>
        <v>9500698.75</v>
      </c>
      <c r="E6" s="30">
        <v>6513281.4100000001</v>
      </c>
      <c r="F6" s="30">
        <v>6513281.4100000001</v>
      </c>
      <c r="G6" s="30">
        <f>D6-E6</f>
        <v>2987417.34</v>
      </c>
    </row>
    <row r="7" spans="1:7">
      <c r="A7" s="50" t="s">
        <v>137</v>
      </c>
      <c r="B7" s="30">
        <v>387156.08</v>
      </c>
      <c r="C7" s="30">
        <v>-24026.07</v>
      </c>
      <c r="D7" s="30">
        <f t="shared" ref="D7:D26" si="0">B7+C7</f>
        <v>363130.01</v>
      </c>
      <c r="E7" s="30">
        <v>236672.48</v>
      </c>
      <c r="F7" s="30">
        <v>236672.48</v>
      </c>
      <c r="G7" s="30">
        <f t="shared" ref="G7:G25" si="1">D7-E7</f>
        <v>126457.53</v>
      </c>
    </row>
    <row r="8" spans="1:7">
      <c r="A8" s="50" t="s">
        <v>138</v>
      </c>
      <c r="B8" s="30">
        <v>522433.45</v>
      </c>
      <c r="C8" s="30">
        <v>-20772.939999999999</v>
      </c>
      <c r="D8" s="30">
        <f t="shared" si="0"/>
        <v>501660.51</v>
      </c>
      <c r="E8" s="30">
        <v>315003.17</v>
      </c>
      <c r="F8" s="30">
        <v>315003.17</v>
      </c>
      <c r="G8" s="30">
        <f t="shared" si="1"/>
        <v>186657.34000000003</v>
      </c>
    </row>
    <row r="9" spans="1:7">
      <c r="A9" s="50" t="s">
        <v>139</v>
      </c>
      <c r="B9" s="30">
        <v>2101948.7400000002</v>
      </c>
      <c r="C9" s="30">
        <v>424467.75</v>
      </c>
      <c r="D9" s="30">
        <f t="shared" si="0"/>
        <v>2526416.4900000002</v>
      </c>
      <c r="E9" s="30">
        <v>1299561.05</v>
      </c>
      <c r="F9" s="30">
        <v>1299561.05</v>
      </c>
      <c r="G9" s="30">
        <f t="shared" si="1"/>
        <v>1226855.4400000002</v>
      </c>
    </row>
    <row r="10" spans="1:7">
      <c r="A10" s="50" t="s">
        <v>140</v>
      </c>
      <c r="B10" s="30">
        <v>1303806.45</v>
      </c>
      <c r="C10" s="30">
        <v>443007.54</v>
      </c>
      <c r="D10" s="30">
        <f t="shared" si="0"/>
        <v>1746813.99</v>
      </c>
      <c r="E10" s="30">
        <v>1085195.8899999999</v>
      </c>
      <c r="F10" s="30">
        <v>1085195.8899999999</v>
      </c>
      <c r="G10" s="30">
        <f t="shared" si="1"/>
        <v>661618.10000000009</v>
      </c>
    </row>
    <row r="11" spans="1:7">
      <c r="A11" s="50" t="s">
        <v>141</v>
      </c>
      <c r="B11" s="30">
        <v>13830325.800000001</v>
      </c>
      <c r="C11" s="30">
        <v>15081654.58</v>
      </c>
      <c r="D11" s="30">
        <f t="shared" si="0"/>
        <v>28911980.380000003</v>
      </c>
      <c r="E11" s="30">
        <v>16745976.449999999</v>
      </c>
      <c r="F11" s="30">
        <v>16745976.449999999</v>
      </c>
      <c r="G11" s="30">
        <f t="shared" si="1"/>
        <v>12166003.930000003</v>
      </c>
    </row>
    <row r="12" spans="1:7">
      <c r="A12" s="50" t="s">
        <v>142</v>
      </c>
      <c r="B12" s="30">
        <v>491425.77</v>
      </c>
      <c r="C12" s="30">
        <v>0</v>
      </c>
      <c r="D12" s="30">
        <f t="shared" si="0"/>
        <v>491425.77</v>
      </c>
      <c r="E12" s="30">
        <v>332892</v>
      </c>
      <c r="F12" s="30">
        <v>332892</v>
      </c>
      <c r="G12" s="30">
        <f t="shared" si="1"/>
        <v>158533.77000000002</v>
      </c>
    </row>
    <row r="13" spans="1:7">
      <c r="A13" s="50" t="s">
        <v>143</v>
      </c>
      <c r="B13" s="30">
        <v>977888.74</v>
      </c>
      <c r="C13" s="30">
        <v>-295.57</v>
      </c>
      <c r="D13" s="30">
        <f t="shared" si="0"/>
        <v>977593.17</v>
      </c>
      <c r="E13" s="30">
        <v>609340.93000000005</v>
      </c>
      <c r="F13" s="30">
        <v>609340.93000000005</v>
      </c>
      <c r="G13" s="30">
        <f t="shared" si="1"/>
        <v>368252.24</v>
      </c>
    </row>
    <row r="14" spans="1:7">
      <c r="A14" s="50" t="s">
        <v>144</v>
      </c>
      <c r="B14" s="30">
        <v>1299959.7</v>
      </c>
      <c r="C14" s="30">
        <v>122771.58</v>
      </c>
      <c r="D14" s="30">
        <f t="shared" si="0"/>
        <v>1422731.28</v>
      </c>
      <c r="E14" s="30">
        <v>736635.7</v>
      </c>
      <c r="F14" s="30">
        <v>736635.7</v>
      </c>
      <c r="G14" s="30">
        <f t="shared" si="1"/>
        <v>686095.58000000007</v>
      </c>
    </row>
    <row r="15" spans="1:7">
      <c r="A15" s="50" t="s">
        <v>145</v>
      </c>
      <c r="B15" s="30">
        <v>783551.77</v>
      </c>
      <c r="C15" s="30">
        <v>2302.85</v>
      </c>
      <c r="D15" s="30">
        <f t="shared" si="0"/>
        <v>785854.62</v>
      </c>
      <c r="E15" s="30">
        <v>510843.16</v>
      </c>
      <c r="F15" s="30">
        <v>510843.16</v>
      </c>
      <c r="G15" s="30">
        <f t="shared" si="1"/>
        <v>275011.46000000002</v>
      </c>
    </row>
    <row r="16" spans="1:7">
      <c r="A16" s="50" t="s">
        <v>146</v>
      </c>
      <c r="B16" s="30">
        <v>420207.53</v>
      </c>
      <c r="C16" s="30">
        <v>-5484.3</v>
      </c>
      <c r="D16" s="30">
        <f t="shared" si="0"/>
        <v>414723.23000000004</v>
      </c>
      <c r="E16" s="30">
        <v>265640.93</v>
      </c>
      <c r="F16" s="30">
        <v>265640.93</v>
      </c>
      <c r="G16" s="30">
        <f t="shared" si="1"/>
        <v>149082.30000000005</v>
      </c>
    </row>
    <row r="17" spans="1:7">
      <c r="A17" s="50" t="s">
        <v>147</v>
      </c>
      <c r="B17" s="30">
        <v>1799770.75</v>
      </c>
      <c r="C17" s="30">
        <v>650726.37</v>
      </c>
      <c r="D17" s="30">
        <f t="shared" si="0"/>
        <v>2450497.12</v>
      </c>
      <c r="E17" s="30">
        <v>1672845.9</v>
      </c>
      <c r="F17" s="30">
        <v>1672845.9</v>
      </c>
      <c r="G17" s="30">
        <f t="shared" si="1"/>
        <v>777651.2200000002</v>
      </c>
    </row>
    <row r="18" spans="1:7">
      <c r="A18" s="50" t="s">
        <v>148</v>
      </c>
      <c r="B18" s="30">
        <v>2536763.0299999998</v>
      </c>
      <c r="C18" s="30">
        <v>1251242.08</v>
      </c>
      <c r="D18" s="30">
        <f t="shared" si="0"/>
        <v>3788005.11</v>
      </c>
      <c r="E18" s="30">
        <v>1922797.38</v>
      </c>
      <c r="F18" s="30">
        <v>1922797.38</v>
      </c>
      <c r="G18" s="30">
        <f t="shared" si="1"/>
        <v>1865207.73</v>
      </c>
    </row>
    <row r="19" spans="1:7">
      <c r="A19" s="50" t="s">
        <v>149</v>
      </c>
      <c r="B19" s="30">
        <v>3453388.43</v>
      </c>
      <c r="C19" s="30">
        <v>344043.83</v>
      </c>
      <c r="D19" s="30">
        <f t="shared" si="0"/>
        <v>3797432.2600000002</v>
      </c>
      <c r="E19" s="30">
        <v>2034082.33</v>
      </c>
      <c r="F19" s="30">
        <v>2034082.33</v>
      </c>
      <c r="G19" s="30">
        <f t="shared" si="1"/>
        <v>1763349.9300000002</v>
      </c>
    </row>
    <row r="20" spans="1:7">
      <c r="A20" s="50" t="s">
        <v>150</v>
      </c>
      <c r="B20" s="30">
        <v>30594474.370000001</v>
      </c>
      <c r="C20" s="30">
        <v>2803554.78</v>
      </c>
      <c r="D20" s="30">
        <f t="shared" si="0"/>
        <v>33398029.150000002</v>
      </c>
      <c r="E20" s="30">
        <v>26881211.57</v>
      </c>
      <c r="F20" s="30">
        <v>26881211.57</v>
      </c>
      <c r="G20" s="30">
        <f t="shared" si="1"/>
        <v>6516817.5800000019</v>
      </c>
    </row>
    <row r="21" spans="1:7">
      <c r="A21" s="50" t="s">
        <v>151</v>
      </c>
      <c r="B21" s="30">
        <v>2546267.2400000002</v>
      </c>
      <c r="C21" s="30">
        <v>27293.45</v>
      </c>
      <c r="D21" s="30">
        <f t="shared" si="0"/>
        <v>2573560.6900000004</v>
      </c>
      <c r="E21" s="30">
        <v>1656387.6</v>
      </c>
      <c r="F21" s="30">
        <v>1656387.6</v>
      </c>
      <c r="G21" s="30">
        <f t="shared" si="1"/>
        <v>917173.09000000032</v>
      </c>
    </row>
    <row r="22" spans="1:7">
      <c r="A22" s="50" t="s">
        <v>152</v>
      </c>
      <c r="B22" s="30">
        <v>1538393.34</v>
      </c>
      <c r="C22" s="30">
        <v>127754.26</v>
      </c>
      <c r="D22" s="30">
        <f t="shared" si="0"/>
        <v>1666147.6</v>
      </c>
      <c r="E22" s="30">
        <v>990879.37</v>
      </c>
      <c r="F22" s="30">
        <v>990879.37</v>
      </c>
      <c r="G22" s="30">
        <f t="shared" si="1"/>
        <v>675268.2300000001</v>
      </c>
    </row>
    <row r="23" spans="1:7">
      <c r="A23" s="50" t="s">
        <v>153</v>
      </c>
      <c r="B23" s="30">
        <v>39252599.020000003</v>
      </c>
      <c r="C23" s="30">
        <v>-15462851.48</v>
      </c>
      <c r="D23" s="30">
        <f t="shared" si="0"/>
        <v>23789747.540000003</v>
      </c>
      <c r="E23" s="30">
        <v>2031864.33</v>
      </c>
      <c r="F23" s="30">
        <v>2031864.33</v>
      </c>
      <c r="G23" s="30">
        <f t="shared" si="1"/>
        <v>21757883.210000001</v>
      </c>
    </row>
    <row r="24" spans="1:7">
      <c r="A24" s="50" t="s">
        <v>154</v>
      </c>
      <c r="B24" s="30">
        <v>841088.33</v>
      </c>
      <c r="C24" s="30">
        <v>-17567</v>
      </c>
      <c r="D24" s="30">
        <f t="shared" si="0"/>
        <v>823521.33</v>
      </c>
      <c r="E24" s="30">
        <v>333808.37</v>
      </c>
      <c r="F24" s="30">
        <v>333808.37</v>
      </c>
      <c r="G24" s="30">
        <f t="shared" si="1"/>
        <v>489712.95999999996</v>
      </c>
    </row>
    <row r="25" spans="1:7">
      <c r="A25" s="50" t="s">
        <v>155</v>
      </c>
      <c r="B25" s="30">
        <v>6901301.8399999999</v>
      </c>
      <c r="C25" s="30">
        <v>2921622.75</v>
      </c>
      <c r="D25" s="30">
        <f t="shared" si="0"/>
        <v>9822924.5899999999</v>
      </c>
      <c r="E25" s="30">
        <v>5228297.6100000003</v>
      </c>
      <c r="F25" s="30">
        <v>5228297.6100000003</v>
      </c>
      <c r="G25" s="30">
        <f t="shared" si="1"/>
        <v>4594626.9799999995</v>
      </c>
    </row>
    <row r="26" spans="1:7">
      <c r="A26" s="50" t="s">
        <v>156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>
      <c r="A27" s="50" t="s">
        <v>157</v>
      </c>
      <c r="B27" s="30">
        <v>1802103.16</v>
      </c>
      <c r="C27" s="30">
        <v>160903.92000000001</v>
      </c>
      <c r="D27" s="30">
        <f t="shared" ref="D27:D46" si="2">B27+C27</f>
        <v>1963007.0799999998</v>
      </c>
      <c r="E27" s="30">
        <v>1271153.74</v>
      </c>
      <c r="F27" s="30">
        <v>1271153.74</v>
      </c>
      <c r="G27" s="30">
        <f t="shared" ref="G27:G46" si="3">D27-E27</f>
        <v>691853.33999999985</v>
      </c>
    </row>
    <row r="28" spans="1:7">
      <c r="A28" s="50" t="s">
        <v>158</v>
      </c>
      <c r="B28" s="30">
        <v>45384390.939999998</v>
      </c>
      <c r="C28" s="30">
        <v>2458117.54</v>
      </c>
      <c r="D28" s="30">
        <f t="shared" si="2"/>
        <v>47842508.479999997</v>
      </c>
      <c r="E28" s="30">
        <v>28558506.640000001</v>
      </c>
      <c r="F28" s="30">
        <v>28551706.640000001</v>
      </c>
      <c r="G28" s="30">
        <f t="shared" si="3"/>
        <v>19284001.839999996</v>
      </c>
    </row>
    <row r="29" spans="1:7">
      <c r="A29" s="50" t="s">
        <v>159</v>
      </c>
      <c r="B29" s="30">
        <v>10994296.550000001</v>
      </c>
      <c r="C29" s="30">
        <v>978772.11</v>
      </c>
      <c r="D29" s="30">
        <f t="shared" si="2"/>
        <v>11973068.66</v>
      </c>
      <c r="E29" s="30">
        <v>7358546.1500000004</v>
      </c>
      <c r="F29" s="30">
        <v>7358546.1500000004</v>
      </c>
      <c r="G29" s="30">
        <f t="shared" si="3"/>
        <v>4614522.51</v>
      </c>
    </row>
    <row r="30" spans="1:7">
      <c r="A30" s="50" t="s">
        <v>160</v>
      </c>
      <c r="B30" s="30">
        <v>7784148.1600000001</v>
      </c>
      <c r="C30" s="30">
        <v>78632549.329999998</v>
      </c>
      <c r="D30" s="30">
        <f t="shared" si="2"/>
        <v>86416697.489999995</v>
      </c>
      <c r="E30" s="30">
        <v>52611492.299999997</v>
      </c>
      <c r="F30" s="30">
        <v>52611492.299999997</v>
      </c>
      <c r="G30" s="30">
        <f t="shared" si="3"/>
        <v>33805205.189999998</v>
      </c>
    </row>
    <row r="31" spans="1:7">
      <c r="A31" s="50" t="s">
        <v>161</v>
      </c>
      <c r="B31" s="30">
        <v>3589897.05</v>
      </c>
      <c r="C31" s="30">
        <v>831588.36</v>
      </c>
      <c r="D31" s="30">
        <f t="shared" si="2"/>
        <v>4421485.41</v>
      </c>
      <c r="E31" s="30">
        <v>2790774.33</v>
      </c>
      <c r="F31" s="30">
        <v>2790774.33</v>
      </c>
      <c r="G31" s="30">
        <f t="shared" si="3"/>
        <v>1630711.08</v>
      </c>
    </row>
    <row r="32" spans="1:7">
      <c r="A32" s="50" t="s">
        <v>162</v>
      </c>
      <c r="B32" s="30">
        <v>11197598.380000001</v>
      </c>
      <c r="C32" s="30">
        <v>3302059.2</v>
      </c>
      <c r="D32" s="30">
        <f t="shared" si="2"/>
        <v>14499657.580000002</v>
      </c>
      <c r="E32" s="30">
        <v>10810537.130000001</v>
      </c>
      <c r="F32" s="30">
        <v>10810537.130000001</v>
      </c>
      <c r="G32" s="30">
        <f t="shared" si="3"/>
        <v>3689120.4500000011</v>
      </c>
    </row>
    <row r="33" spans="1:7">
      <c r="A33" s="50" t="s">
        <v>163</v>
      </c>
      <c r="B33" s="30">
        <v>3515811.11</v>
      </c>
      <c r="C33" s="30">
        <v>1129993.3</v>
      </c>
      <c r="D33" s="30">
        <f t="shared" si="2"/>
        <v>4645804.41</v>
      </c>
      <c r="E33" s="30">
        <v>3334482.62</v>
      </c>
      <c r="F33" s="30">
        <v>3334482.62</v>
      </c>
      <c r="G33" s="30">
        <f t="shared" si="3"/>
        <v>1311321.79</v>
      </c>
    </row>
    <row r="34" spans="1:7">
      <c r="A34" s="50" t="s">
        <v>164</v>
      </c>
      <c r="B34" s="30">
        <v>2138133.86</v>
      </c>
      <c r="C34" s="30">
        <v>1025628.27</v>
      </c>
      <c r="D34" s="30">
        <f t="shared" si="2"/>
        <v>3163762.13</v>
      </c>
      <c r="E34" s="30">
        <v>2231833.4300000002</v>
      </c>
      <c r="F34" s="30">
        <v>2231833.4300000002</v>
      </c>
      <c r="G34" s="30">
        <f t="shared" si="3"/>
        <v>931928.69999999972</v>
      </c>
    </row>
    <row r="35" spans="1:7">
      <c r="A35" s="50" t="s">
        <v>165</v>
      </c>
      <c r="B35" s="30">
        <v>1552843.72</v>
      </c>
      <c r="C35" s="30">
        <v>201807.68</v>
      </c>
      <c r="D35" s="30">
        <f t="shared" si="2"/>
        <v>1754651.4</v>
      </c>
      <c r="E35" s="30">
        <v>1063071.93</v>
      </c>
      <c r="F35" s="30">
        <v>1063071.93</v>
      </c>
      <c r="G35" s="30">
        <f t="shared" si="3"/>
        <v>691579.47</v>
      </c>
    </row>
    <row r="36" spans="1:7">
      <c r="A36" s="50" t="s">
        <v>166</v>
      </c>
      <c r="B36" s="30">
        <v>1286178.18</v>
      </c>
      <c r="C36" s="30">
        <v>7094.96</v>
      </c>
      <c r="D36" s="30">
        <f t="shared" si="2"/>
        <v>1293273.1399999999</v>
      </c>
      <c r="E36" s="30">
        <v>612895.80000000005</v>
      </c>
      <c r="F36" s="30">
        <v>612895.80000000005</v>
      </c>
      <c r="G36" s="30">
        <f t="shared" si="3"/>
        <v>680377.33999999985</v>
      </c>
    </row>
    <row r="37" spans="1:7">
      <c r="A37" s="50" t="s">
        <v>167</v>
      </c>
      <c r="B37" s="30">
        <v>7354690.1299999999</v>
      </c>
      <c r="C37" s="30">
        <v>4951378.88</v>
      </c>
      <c r="D37" s="30">
        <f t="shared" si="2"/>
        <v>12306069.01</v>
      </c>
      <c r="E37" s="30">
        <v>7856641.3499999996</v>
      </c>
      <c r="F37" s="30">
        <v>7856641.3499999996</v>
      </c>
      <c r="G37" s="30">
        <f t="shared" si="3"/>
        <v>4449427.66</v>
      </c>
    </row>
    <row r="38" spans="1:7">
      <c r="A38" s="50" t="s">
        <v>168</v>
      </c>
      <c r="B38" s="30">
        <v>5882741.8099999996</v>
      </c>
      <c r="C38" s="30">
        <v>-1511356.12</v>
      </c>
      <c r="D38" s="30">
        <f t="shared" si="2"/>
        <v>4371385.6899999995</v>
      </c>
      <c r="E38" s="30">
        <v>2644331.89</v>
      </c>
      <c r="F38" s="30">
        <v>2644331.89</v>
      </c>
      <c r="G38" s="30">
        <f t="shared" si="3"/>
        <v>1727053.7999999993</v>
      </c>
    </row>
    <row r="39" spans="1:7">
      <c r="A39" s="50" t="s">
        <v>169</v>
      </c>
      <c r="B39" s="30">
        <v>1561177.47</v>
      </c>
      <c r="C39" s="30">
        <v>181303.2</v>
      </c>
      <c r="D39" s="30">
        <f t="shared" si="2"/>
        <v>1742480.67</v>
      </c>
      <c r="E39" s="30">
        <v>1111142.23</v>
      </c>
      <c r="F39" s="30">
        <v>1111142.23</v>
      </c>
      <c r="G39" s="30">
        <f t="shared" si="3"/>
        <v>631338.43999999994</v>
      </c>
    </row>
    <row r="40" spans="1:7">
      <c r="A40" s="50" t="s">
        <v>170</v>
      </c>
      <c r="B40" s="30">
        <v>4574487.95</v>
      </c>
      <c r="C40" s="30">
        <v>498046.95</v>
      </c>
      <c r="D40" s="30">
        <f t="shared" si="2"/>
        <v>5072534.9000000004</v>
      </c>
      <c r="E40" s="30">
        <v>2932691.7</v>
      </c>
      <c r="F40" s="30">
        <v>2932691.7</v>
      </c>
      <c r="G40" s="30">
        <f t="shared" si="3"/>
        <v>2139843.2000000002</v>
      </c>
    </row>
    <row r="41" spans="1:7">
      <c r="A41" s="50" t="s">
        <v>171</v>
      </c>
      <c r="B41" s="30">
        <v>3901950.09</v>
      </c>
      <c r="C41" s="30">
        <v>-251899.07</v>
      </c>
      <c r="D41" s="30">
        <f t="shared" si="2"/>
        <v>3650051.02</v>
      </c>
      <c r="E41" s="30">
        <v>2032101.91</v>
      </c>
      <c r="F41" s="30">
        <v>2032101.91</v>
      </c>
      <c r="G41" s="30">
        <f t="shared" si="3"/>
        <v>1617949.11</v>
      </c>
    </row>
    <row r="42" spans="1:7">
      <c r="A42" s="50" t="s">
        <v>172</v>
      </c>
      <c r="B42" s="30">
        <v>470837.81</v>
      </c>
      <c r="C42" s="30">
        <v>-4772.8599999999997</v>
      </c>
      <c r="D42" s="30">
        <f t="shared" si="2"/>
        <v>466064.95</v>
      </c>
      <c r="E42" s="30">
        <v>306488.69</v>
      </c>
      <c r="F42" s="30">
        <v>306488.69</v>
      </c>
      <c r="G42" s="30">
        <f t="shared" si="3"/>
        <v>159576.26</v>
      </c>
    </row>
    <row r="43" spans="1:7">
      <c r="A43" s="50" t="s">
        <v>173</v>
      </c>
      <c r="B43" s="30">
        <v>1793311.65</v>
      </c>
      <c r="C43" s="30">
        <v>55107.42</v>
      </c>
      <c r="D43" s="30">
        <f t="shared" si="2"/>
        <v>1848419.0699999998</v>
      </c>
      <c r="E43" s="30">
        <v>1187764.1100000001</v>
      </c>
      <c r="F43" s="30">
        <v>1187764.1100000001</v>
      </c>
      <c r="G43" s="30">
        <f t="shared" si="3"/>
        <v>660654.95999999973</v>
      </c>
    </row>
    <row r="44" spans="1:7">
      <c r="A44" s="50" t="s">
        <v>174</v>
      </c>
      <c r="B44" s="30">
        <v>1512385.99</v>
      </c>
      <c r="C44" s="30">
        <v>97204.79</v>
      </c>
      <c r="D44" s="30">
        <f t="shared" si="2"/>
        <v>1609590.78</v>
      </c>
      <c r="E44" s="30">
        <v>1021049.76</v>
      </c>
      <c r="F44" s="30">
        <v>1021049.76</v>
      </c>
      <c r="G44" s="30">
        <f t="shared" si="3"/>
        <v>588541.02</v>
      </c>
    </row>
    <row r="45" spans="1:7">
      <c r="A45" s="50" t="s">
        <v>175</v>
      </c>
      <c r="B45" s="30">
        <v>3523717.57</v>
      </c>
      <c r="C45" s="30">
        <v>293235.21999999997</v>
      </c>
      <c r="D45" s="30">
        <f t="shared" si="2"/>
        <v>3816952.79</v>
      </c>
      <c r="E45" s="30">
        <v>2014224.2</v>
      </c>
      <c r="F45" s="30">
        <v>2014224.2</v>
      </c>
      <c r="G45" s="30">
        <f t="shared" si="3"/>
        <v>1802728.59</v>
      </c>
    </row>
    <row r="46" spans="1:7">
      <c r="A46" s="50" t="s">
        <v>176</v>
      </c>
      <c r="B46" s="30">
        <v>0</v>
      </c>
      <c r="C46" s="30">
        <v>3586183.85</v>
      </c>
      <c r="D46" s="30">
        <f t="shared" si="2"/>
        <v>3586183.85</v>
      </c>
      <c r="E46" s="30">
        <v>2726103.92</v>
      </c>
      <c r="F46" s="30">
        <v>2726103.92</v>
      </c>
      <c r="G46" s="30">
        <f t="shared" si="3"/>
        <v>860079.93000000017</v>
      </c>
    </row>
    <row r="47" spans="1:7">
      <c r="A47" s="50"/>
      <c r="B47" s="30"/>
      <c r="C47" s="30"/>
      <c r="D47" s="30"/>
      <c r="E47" s="30"/>
      <c r="F47" s="30"/>
      <c r="G47" s="30"/>
    </row>
    <row r="48" spans="1:7">
      <c r="A48" s="49" t="s">
        <v>82</v>
      </c>
      <c r="B48" s="31">
        <f t="shared" ref="B48:G48" si="4">SUM(B6:B47)</f>
        <v>236371028.32000002</v>
      </c>
      <c r="C48" s="31">
        <f t="shared" si="4"/>
        <v>109825513.78</v>
      </c>
      <c r="D48" s="31">
        <f t="shared" si="4"/>
        <v>346196542.09999996</v>
      </c>
      <c r="E48" s="31">
        <f t="shared" si="4"/>
        <v>205879051.45999995</v>
      </c>
      <c r="F48" s="31">
        <f t="shared" si="4"/>
        <v>205872251.45999995</v>
      </c>
      <c r="G48" s="31">
        <f t="shared" si="4"/>
        <v>140317490.64000005</v>
      </c>
    </row>
    <row r="50" spans="1:7" hidden="1"/>
    <row r="51" spans="1:7" ht="45" hidden="1" customHeight="1">
      <c r="A51" s="60" t="s">
        <v>86</v>
      </c>
      <c r="B51" s="61"/>
      <c r="C51" s="61"/>
      <c r="D51" s="61"/>
      <c r="E51" s="61"/>
      <c r="F51" s="61"/>
      <c r="G51" s="62"/>
    </row>
    <row r="52" spans="1:7" hidden="1"/>
    <row r="53" spans="1:7" hidden="1">
      <c r="A53" s="14"/>
      <c r="B53" s="17" t="s">
        <v>0</v>
      </c>
      <c r="C53" s="18"/>
      <c r="D53" s="18"/>
      <c r="E53" s="18"/>
      <c r="F53" s="19"/>
      <c r="G53" s="56" t="s">
        <v>1</v>
      </c>
    </row>
    <row r="54" spans="1:7" ht="22.5" hidden="1">
      <c r="A54" s="15" t="s">
        <v>2</v>
      </c>
      <c r="B54" s="3" t="s">
        <v>3</v>
      </c>
      <c r="C54" s="3" t="s">
        <v>4</v>
      </c>
      <c r="D54" s="3" t="s">
        <v>5</v>
      </c>
      <c r="E54" s="3" t="s">
        <v>6</v>
      </c>
      <c r="F54" s="3" t="s">
        <v>7</v>
      </c>
      <c r="G54" s="57"/>
    </row>
    <row r="55" spans="1:7" hidden="1">
      <c r="A55" s="16"/>
      <c r="B55" s="4">
        <v>1</v>
      </c>
      <c r="C55" s="4">
        <v>2</v>
      </c>
      <c r="D55" s="4" t="s">
        <v>8</v>
      </c>
      <c r="E55" s="4">
        <v>4</v>
      </c>
      <c r="F55" s="4">
        <v>5</v>
      </c>
      <c r="G55" s="4" t="s">
        <v>9</v>
      </c>
    </row>
    <row r="56" spans="1:7" hidden="1">
      <c r="A56" s="9"/>
      <c r="B56" s="10"/>
      <c r="C56" s="10"/>
      <c r="D56" s="10"/>
      <c r="E56" s="10"/>
      <c r="F56" s="10"/>
      <c r="G56" s="10"/>
    </row>
    <row r="57" spans="1:7" hidden="1">
      <c r="A57" s="20" t="s">
        <v>87</v>
      </c>
      <c r="B57" s="11"/>
      <c r="C57" s="11"/>
      <c r="D57" s="11"/>
      <c r="E57" s="11"/>
      <c r="F57" s="11"/>
      <c r="G57" s="11"/>
    </row>
    <row r="58" spans="1:7" hidden="1">
      <c r="A58" s="20" t="s">
        <v>88</v>
      </c>
      <c r="B58" s="11"/>
      <c r="C58" s="11"/>
      <c r="D58" s="11"/>
      <c r="E58" s="11"/>
      <c r="F58" s="11"/>
      <c r="G58" s="11"/>
    </row>
    <row r="59" spans="1:7" hidden="1">
      <c r="A59" s="20" t="s">
        <v>89</v>
      </c>
      <c r="B59" s="11"/>
      <c r="C59" s="11"/>
      <c r="D59" s="11"/>
      <c r="E59" s="11"/>
      <c r="F59" s="11"/>
      <c r="G59" s="11"/>
    </row>
    <row r="60" spans="1:7" hidden="1">
      <c r="A60" s="20" t="s">
        <v>90</v>
      </c>
      <c r="B60" s="11"/>
      <c r="C60" s="11"/>
      <c r="D60" s="11"/>
      <c r="E60" s="11"/>
      <c r="F60" s="11"/>
      <c r="G60" s="11"/>
    </row>
    <row r="61" spans="1:7" hidden="1">
      <c r="A61" s="2"/>
      <c r="B61" s="12"/>
      <c r="C61" s="12"/>
      <c r="D61" s="12"/>
      <c r="E61" s="12"/>
      <c r="F61" s="12"/>
      <c r="G61" s="12"/>
    </row>
    <row r="62" spans="1:7" hidden="1">
      <c r="A62" s="21" t="s">
        <v>82</v>
      </c>
      <c r="B62" s="7"/>
      <c r="C62" s="7"/>
      <c r="D62" s="7"/>
      <c r="E62" s="7"/>
      <c r="F62" s="7"/>
      <c r="G62" s="7"/>
    </row>
    <row r="63" spans="1:7" hidden="1"/>
    <row r="64" spans="1:7" hidden="1"/>
    <row r="65" spans="1:7" ht="45" hidden="1" customHeight="1">
      <c r="A65" s="60" t="s">
        <v>91</v>
      </c>
      <c r="B65" s="61"/>
      <c r="C65" s="61"/>
      <c r="D65" s="61"/>
      <c r="E65" s="61"/>
      <c r="F65" s="61"/>
      <c r="G65" s="62"/>
    </row>
    <row r="66" spans="1:7" hidden="1">
      <c r="A66" s="14"/>
      <c r="B66" s="17" t="s">
        <v>0</v>
      </c>
      <c r="C66" s="18"/>
      <c r="D66" s="18"/>
      <c r="E66" s="18"/>
      <c r="F66" s="19"/>
      <c r="G66" s="56" t="s">
        <v>1</v>
      </c>
    </row>
    <row r="67" spans="1:7" ht="22.5" hidden="1">
      <c r="A67" s="15" t="s">
        <v>2</v>
      </c>
      <c r="B67" s="3" t="s">
        <v>3</v>
      </c>
      <c r="C67" s="3" t="s">
        <v>4</v>
      </c>
      <c r="D67" s="3" t="s">
        <v>5</v>
      </c>
      <c r="E67" s="3" t="s">
        <v>6</v>
      </c>
      <c r="F67" s="3" t="s">
        <v>7</v>
      </c>
      <c r="G67" s="57"/>
    </row>
    <row r="68" spans="1:7" hidden="1">
      <c r="A68" s="16"/>
      <c r="B68" s="4">
        <v>1</v>
      </c>
      <c r="C68" s="4">
        <v>2</v>
      </c>
      <c r="D68" s="4" t="s">
        <v>8</v>
      </c>
      <c r="E68" s="4">
        <v>4</v>
      </c>
      <c r="F68" s="4">
        <v>5</v>
      </c>
      <c r="G68" s="4" t="s">
        <v>9</v>
      </c>
    </row>
    <row r="69" spans="1:7" hidden="1">
      <c r="A69" s="9"/>
      <c r="B69" s="10"/>
      <c r="C69" s="10"/>
      <c r="D69" s="10"/>
      <c r="E69" s="10"/>
      <c r="F69" s="10"/>
      <c r="G69" s="10"/>
    </row>
    <row r="70" spans="1:7" ht="22.5" hidden="1">
      <c r="A70" s="22" t="s">
        <v>92</v>
      </c>
      <c r="B70" s="11"/>
      <c r="C70" s="11"/>
      <c r="D70" s="11"/>
      <c r="E70" s="11"/>
      <c r="F70" s="11"/>
      <c r="G70" s="11"/>
    </row>
    <row r="71" spans="1:7" hidden="1">
      <c r="A71" s="22"/>
      <c r="B71" s="11"/>
      <c r="C71" s="11"/>
      <c r="D71" s="11"/>
      <c r="E71" s="11"/>
      <c r="F71" s="11"/>
      <c r="G71" s="11"/>
    </row>
    <row r="72" spans="1:7" hidden="1">
      <c r="A72" s="22" t="s">
        <v>93</v>
      </c>
      <c r="B72" s="11"/>
      <c r="C72" s="11"/>
      <c r="D72" s="11"/>
      <c r="E72" s="11"/>
      <c r="F72" s="11"/>
      <c r="G72" s="11"/>
    </row>
    <row r="73" spans="1:7" hidden="1">
      <c r="A73" s="22"/>
      <c r="B73" s="11"/>
      <c r="C73" s="11"/>
      <c r="D73" s="11"/>
      <c r="E73" s="11"/>
      <c r="F73" s="11"/>
      <c r="G73" s="11"/>
    </row>
    <row r="74" spans="1:7" ht="22.5" hidden="1">
      <c r="A74" s="22" t="s">
        <v>94</v>
      </c>
      <c r="B74" s="11"/>
      <c r="C74" s="11"/>
      <c r="D74" s="11"/>
      <c r="E74" s="11"/>
      <c r="F74" s="11"/>
      <c r="G74" s="11"/>
    </row>
    <row r="75" spans="1:7" hidden="1">
      <c r="A75" s="22"/>
      <c r="B75" s="11"/>
      <c r="C75" s="11"/>
      <c r="D75" s="11"/>
      <c r="E75" s="11"/>
      <c r="F75" s="11"/>
      <c r="G75" s="11"/>
    </row>
    <row r="76" spans="1:7" ht="22.5" hidden="1">
      <c r="A76" s="22" t="s">
        <v>95</v>
      </c>
      <c r="B76" s="11"/>
      <c r="C76" s="11"/>
      <c r="D76" s="11"/>
      <c r="E76" s="11"/>
      <c r="F76" s="11"/>
      <c r="G76" s="11"/>
    </row>
    <row r="77" spans="1:7" hidden="1">
      <c r="A77" s="22"/>
      <c r="B77" s="11"/>
      <c r="C77" s="11"/>
      <c r="D77" s="11"/>
      <c r="E77" s="11"/>
      <c r="F77" s="11"/>
      <c r="G77" s="11"/>
    </row>
    <row r="78" spans="1:7" ht="22.5" hidden="1">
      <c r="A78" s="22" t="s">
        <v>96</v>
      </c>
      <c r="B78" s="11"/>
      <c r="C78" s="11"/>
      <c r="D78" s="11"/>
      <c r="E78" s="11"/>
      <c r="F78" s="11"/>
      <c r="G78" s="11"/>
    </row>
    <row r="79" spans="1:7" hidden="1">
      <c r="A79" s="22"/>
      <c r="B79" s="11"/>
      <c r="C79" s="11"/>
      <c r="D79" s="11"/>
      <c r="E79" s="11"/>
      <c r="F79" s="11"/>
      <c r="G79" s="11"/>
    </row>
    <row r="80" spans="1:7" ht="22.5" hidden="1">
      <c r="A80" s="22" t="s">
        <v>97</v>
      </c>
      <c r="B80" s="11"/>
      <c r="C80" s="11"/>
      <c r="D80" s="11"/>
      <c r="E80" s="11"/>
      <c r="F80" s="11"/>
      <c r="G80" s="11"/>
    </row>
    <row r="81" spans="1:7" hidden="1">
      <c r="A81" s="22"/>
      <c r="B81" s="11"/>
      <c r="C81" s="11"/>
      <c r="D81" s="11"/>
      <c r="E81" s="11"/>
      <c r="F81" s="11"/>
      <c r="G81" s="11"/>
    </row>
    <row r="82" spans="1:7" hidden="1">
      <c r="A82" s="22" t="s">
        <v>98</v>
      </c>
      <c r="B82" s="11"/>
      <c r="C82" s="11"/>
      <c r="D82" s="11"/>
      <c r="E82" s="11"/>
      <c r="F82" s="11"/>
      <c r="G82" s="11"/>
    </row>
    <row r="83" spans="1:7" hidden="1">
      <c r="A83" s="23"/>
      <c r="B83" s="12"/>
      <c r="C83" s="12"/>
      <c r="D83" s="12"/>
      <c r="E83" s="12"/>
      <c r="F83" s="12"/>
      <c r="G83" s="12"/>
    </row>
    <row r="84" spans="1:7" hidden="1">
      <c r="A84" s="13" t="s">
        <v>82</v>
      </c>
      <c r="B84" s="7"/>
      <c r="C84" s="7"/>
      <c r="D84" s="7"/>
      <c r="E84" s="7"/>
      <c r="F84" s="7"/>
      <c r="G84" s="7"/>
    </row>
    <row r="85" spans="1:7" hidden="1"/>
    <row r="86" spans="1:7" ht="14.25">
      <c r="A86" s="33" t="s">
        <v>177</v>
      </c>
    </row>
    <row r="88" spans="1:7" ht="25.5" customHeight="1">
      <c r="A88" s="24"/>
      <c r="D88" s="24"/>
      <c r="E88" s="24"/>
      <c r="F88" s="24"/>
    </row>
    <row r="89" spans="1:7" ht="12">
      <c r="A89" s="25" t="s">
        <v>129</v>
      </c>
      <c r="D89" s="58" t="s">
        <v>130</v>
      </c>
      <c r="E89" s="58"/>
      <c r="F89" s="58"/>
    </row>
    <row r="90" spans="1:7" ht="46.5" customHeight="1">
      <c r="A90" s="26" t="s">
        <v>131</v>
      </c>
      <c r="D90" s="59" t="s">
        <v>132</v>
      </c>
      <c r="E90" s="59"/>
      <c r="F90" s="59"/>
    </row>
    <row r="91" spans="1:7" ht="12">
      <c r="A91" s="25" t="s">
        <v>133</v>
      </c>
      <c r="D91" s="27"/>
      <c r="E91" s="27"/>
    </row>
    <row r="92" spans="1:7" ht="12">
      <c r="A92" s="28" t="s">
        <v>134</v>
      </c>
      <c r="D92" s="52"/>
      <c r="E92" s="52"/>
    </row>
  </sheetData>
  <sheetProtection formatCells="0" formatColumns="0" formatRows="0" insertRows="0" deleteRows="0" autoFilter="0"/>
  <mergeCells count="9">
    <mergeCell ref="D92:E92"/>
    <mergeCell ref="G3:G4"/>
    <mergeCell ref="G53:G54"/>
    <mergeCell ref="G66:G67"/>
    <mergeCell ref="A1:G1"/>
    <mergeCell ref="A51:G51"/>
    <mergeCell ref="A65:G65"/>
    <mergeCell ref="D89:F89"/>
    <mergeCell ref="D90:F90"/>
  </mergeCells>
  <printOptions horizontalCentered="1"/>
  <pageMargins left="0.23622047244094491" right="0.43307086614173229" top="0.31496062992125984" bottom="0.35433070866141736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5"/>
  <sheetViews>
    <sheetView showGridLines="0" tabSelected="1" workbookViewId="0">
      <selection activeCell="A2" sqref="A2"/>
    </sheetView>
  </sheetViews>
  <sheetFormatPr baseColWidth="10" defaultColWidth="12" defaultRowHeight="11.25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>
      <c r="A1" s="60" t="s">
        <v>181</v>
      </c>
      <c r="B1" s="63"/>
      <c r="C1" s="63"/>
      <c r="D1" s="63"/>
      <c r="E1" s="63"/>
      <c r="F1" s="63"/>
      <c r="G1" s="64"/>
    </row>
    <row r="2" spans="1:7">
      <c r="A2" s="39"/>
      <c r="B2" s="17" t="s">
        <v>0</v>
      </c>
      <c r="C2" s="18"/>
      <c r="D2" s="18"/>
      <c r="E2" s="18"/>
      <c r="F2" s="19"/>
      <c r="G2" s="56" t="s">
        <v>1</v>
      </c>
    </row>
    <row r="3" spans="1:7" ht="24.95" customHeight="1">
      <c r="A3" s="40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57"/>
    </row>
    <row r="4" spans="1:7">
      <c r="A4" s="41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>
      <c r="A5" s="47" t="s">
        <v>99</v>
      </c>
      <c r="B5" s="30">
        <f t="shared" ref="B5:G5" si="0">SUM(B6:B13)</f>
        <v>134639830.23000002</v>
      </c>
      <c r="C5" s="30">
        <f t="shared" si="0"/>
        <v>31641034.739999995</v>
      </c>
      <c r="D5" s="30">
        <f t="shared" si="0"/>
        <v>166280864.96999997</v>
      </c>
      <c r="E5" s="30">
        <f t="shared" si="0"/>
        <v>107165893.48999999</v>
      </c>
      <c r="F5" s="30">
        <f t="shared" si="0"/>
        <v>107159093.48999999</v>
      </c>
      <c r="G5" s="30">
        <f t="shared" si="0"/>
        <v>59114971.479999989</v>
      </c>
    </row>
    <row r="6" spans="1:7">
      <c r="A6" s="48" t="s">
        <v>100</v>
      </c>
      <c r="B6" s="30">
        <v>17680399.489999998</v>
      </c>
      <c r="C6" s="30">
        <v>15547888.93</v>
      </c>
      <c r="D6" s="30">
        <f>B6+C6</f>
        <v>33228288.419999998</v>
      </c>
      <c r="E6" s="30">
        <v>19483493.300000001</v>
      </c>
      <c r="F6" s="30">
        <v>19483493.300000001</v>
      </c>
      <c r="G6" s="30">
        <f>D6-E6</f>
        <v>13744795.119999997</v>
      </c>
    </row>
    <row r="7" spans="1:7">
      <c r="A7" s="48" t="s">
        <v>101</v>
      </c>
      <c r="B7" s="30">
        <v>807363.61</v>
      </c>
      <c r="C7" s="30">
        <v>-29510.37</v>
      </c>
      <c r="D7" s="30">
        <f t="shared" ref="D7:D13" si="1">B7+C7</f>
        <v>777853.24</v>
      </c>
      <c r="E7" s="30">
        <v>502313.41</v>
      </c>
      <c r="F7" s="30">
        <v>502313.41</v>
      </c>
      <c r="G7" s="30">
        <f t="shared" ref="G7:G13" si="2">D7-E7</f>
        <v>275539.83</v>
      </c>
    </row>
    <row r="8" spans="1:7">
      <c r="A8" s="48" t="s">
        <v>135</v>
      </c>
      <c r="B8" s="30">
        <v>9831079.7300000004</v>
      </c>
      <c r="C8" s="30">
        <v>4828972.3899999997</v>
      </c>
      <c r="D8" s="30">
        <f t="shared" si="1"/>
        <v>14660052.120000001</v>
      </c>
      <c r="E8" s="30">
        <v>9644706.8800000008</v>
      </c>
      <c r="F8" s="30">
        <v>9644706.8800000008</v>
      </c>
      <c r="G8" s="30">
        <f t="shared" si="2"/>
        <v>5015345.24</v>
      </c>
    </row>
    <row r="9" spans="1:7">
      <c r="A9" s="48" t="s">
        <v>102</v>
      </c>
      <c r="B9" s="30">
        <v>0</v>
      </c>
      <c r="C9" s="30">
        <v>0</v>
      </c>
      <c r="D9" s="30">
        <f t="shared" si="1"/>
        <v>0</v>
      </c>
      <c r="E9" s="30">
        <v>0</v>
      </c>
      <c r="F9" s="30">
        <v>0</v>
      </c>
      <c r="G9" s="30">
        <f t="shared" si="2"/>
        <v>0</v>
      </c>
    </row>
    <row r="10" spans="1:7">
      <c r="A10" s="48" t="s">
        <v>103</v>
      </c>
      <c r="B10" s="30">
        <v>32132867.710000001</v>
      </c>
      <c r="C10" s="30">
        <v>2931309.04</v>
      </c>
      <c r="D10" s="30">
        <f t="shared" si="1"/>
        <v>35064176.75</v>
      </c>
      <c r="E10" s="30">
        <v>27872090.940000001</v>
      </c>
      <c r="F10" s="30">
        <v>27872090.940000001</v>
      </c>
      <c r="G10" s="30">
        <f t="shared" si="2"/>
        <v>7192085.8099999987</v>
      </c>
    </row>
    <row r="11" spans="1:7">
      <c r="A11" s="48" t="s">
        <v>104</v>
      </c>
      <c r="B11" s="30">
        <v>0</v>
      </c>
      <c r="C11" s="30">
        <v>0</v>
      </c>
      <c r="D11" s="30">
        <f t="shared" si="1"/>
        <v>0</v>
      </c>
      <c r="E11" s="30">
        <v>0</v>
      </c>
      <c r="F11" s="30">
        <v>0</v>
      </c>
      <c r="G11" s="30">
        <f t="shared" si="2"/>
        <v>0</v>
      </c>
    </row>
    <row r="12" spans="1:7">
      <c r="A12" s="48" t="s">
        <v>105</v>
      </c>
      <c r="B12" s="30">
        <v>62368838.950000003</v>
      </c>
      <c r="C12" s="30">
        <v>5096911.8499999996</v>
      </c>
      <c r="D12" s="30">
        <f t="shared" si="1"/>
        <v>67465750.799999997</v>
      </c>
      <c r="E12" s="30">
        <v>39938668.789999999</v>
      </c>
      <c r="F12" s="30">
        <v>39931868.789999999</v>
      </c>
      <c r="G12" s="30">
        <f t="shared" si="2"/>
        <v>27527082.009999998</v>
      </c>
    </row>
    <row r="13" spans="1:7">
      <c r="A13" s="48" t="s">
        <v>37</v>
      </c>
      <c r="B13" s="30">
        <v>11819280.74</v>
      </c>
      <c r="C13" s="30">
        <v>3265462.9</v>
      </c>
      <c r="D13" s="30">
        <f t="shared" si="1"/>
        <v>15084743.640000001</v>
      </c>
      <c r="E13" s="30">
        <v>9724620.1699999999</v>
      </c>
      <c r="F13" s="30">
        <v>9724620.1699999999</v>
      </c>
      <c r="G13" s="30">
        <f t="shared" si="2"/>
        <v>5360123.4700000007</v>
      </c>
    </row>
    <row r="14" spans="1:7">
      <c r="A14" s="47" t="s">
        <v>106</v>
      </c>
      <c r="B14" s="30">
        <f t="shared" ref="B14:G14" si="3">SUM(B15:B21)</f>
        <v>98207480.520000011</v>
      </c>
      <c r="C14" s="30">
        <f t="shared" si="3"/>
        <v>77891243.819999993</v>
      </c>
      <c r="D14" s="30">
        <f t="shared" si="3"/>
        <v>176098724.34</v>
      </c>
      <c r="E14" s="30">
        <f t="shared" si="3"/>
        <v>96698933.769999996</v>
      </c>
      <c r="F14" s="30">
        <f t="shared" si="3"/>
        <v>96698933.769999996</v>
      </c>
      <c r="G14" s="30">
        <f t="shared" si="3"/>
        <v>79399790.570000008</v>
      </c>
    </row>
    <row r="15" spans="1:7">
      <c r="A15" s="48" t="s">
        <v>107</v>
      </c>
      <c r="B15" s="30">
        <v>1561177.47</v>
      </c>
      <c r="C15" s="30">
        <v>181303.2</v>
      </c>
      <c r="D15" s="30">
        <f>B15+C15</f>
        <v>1742480.67</v>
      </c>
      <c r="E15" s="30">
        <v>1111142.23</v>
      </c>
      <c r="F15" s="30">
        <v>1111142.23</v>
      </c>
      <c r="G15" s="30">
        <f t="shared" ref="G15:G21" si="4">D15-E15</f>
        <v>631338.43999999994</v>
      </c>
    </row>
    <row r="16" spans="1:7">
      <c r="A16" s="48" t="s">
        <v>108</v>
      </c>
      <c r="B16" s="30">
        <v>84719805.010000005</v>
      </c>
      <c r="C16" s="30">
        <v>76460504.329999998</v>
      </c>
      <c r="D16" s="30">
        <f t="shared" ref="D16:D21" si="5">B16+C16</f>
        <v>161180309.34</v>
      </c>
      <c r="E16" s="30">
        <v>87750867.439999998</v>
      </c>
      <c r="F16" s="30">
        <v>87750867.439999998</v>
      </c>
      <c r="G16" s="30">
        <f t="shared" si="4"/>
        <v>73429441.900000006</v>
      </c>
    </row>
    <row r="17" spans="1:7">
      <c r="A17" s="48" t="s">
        <v>109</v>
      </c>
      <c r="B17" s="30">
        <v>0</v>
      </c>
      <c r="C17" s="30">
        <v>0</v>
      </c>
      <c r="D17" s="30">
        <f t="shared" si="5"/>
        <v>0</v>
      </c>
      <c r="E17" s="30">
        <v>0</v>
      </c>
      <c r="F17" s="30">
        <v>0</v>
      </c>
      <c r="G17" s="30">
        <f t="shared" si="4"/>
        <v>0</v>
      </c>
    </row>
    <row r="18" spans="1:7">
      <c r="A18" s="48" t="s">
        <v>110</v>
      </c>
      <c r="B18" s="30">
        <v>6712621.8099999996</v>
      </c>
      <c r="C18" s="30">
        <v>1523675.22</v>
      </c>
      <c r="D18" s="30">
        <f t="shared" si="5"/>
        <v>8236297.0299999993</v>
      </c>
      <c r="E18" s="30">
        <v>5164525.13</v>
      </c>
      <c r="F18" s="30">
        <v>5164525.13</v>
      </c>
      <c r="G18" s="30">
        <f t="shared" si="4"/>
        <v>3071771.8999999994</v>
      </c>
    </row>
    <row r="19" spans="1:7">
      <c r="A19" s="48" t="s">
        <v>111</v>
      </c>
      <c r="B19" s="30">
        <v>4372787.9000000004</v>
      </c>
      <c r="C19" s="30">
        <v>-256671.93</v>
      </c>
      <c r="D19" s="30">
        <f t="shared" si="5"/>
        <v>4116115.97</v>
      </c>
      <c r="E19" s="30">
        <v>2338590.6</v>
      </c>
      <c r="F19" s="30">
        <v>2338590.6</v>
      </c>
      <c r="G19" s="30">
        <f t="shared" si="4"/>
        <v>1777525.37</v>
      </c>
    </row>
    <row r="20" spans="1:7">
      <c r="A20" s="48" t="s">
        <v>112</v>
      </c>
      <c r="B20" s="30">
        <v>841088.33</v>
      </c>
      <c r="C20" s="30">
        <v>-17567</v>
      </c>
      <c r="D20" s="30">
        <f t="shared" si="5"/>
        <v>823521.33</v>
      </c>
      <c r="E20" s="30">
        <v>333808.37</v>
      </c>
      <c r="F20" s="30">
        <v>333808.37</v>
      </c>
      <c r="G20" s="30">
        <f t="shared" si="4"/>
        <v>489712.95999999996</v>
      </c>
    </row>
    <row r="21" spans="1:7">
      <c r="A21" s="48" t="s">
        <v>113</v>
      </c>
      <c r="B21" s="30">
        <v>0</v>
      </c>
      <c r="C21" s="30">
        <v>0</v>
      </c>
      <c r="D21" s="30">
        <f t="shared" si="5"/>
        <v>0</v>
      </c>
      <c r="E21" s="30">
        <v>0</v>
      </c>
      <c r="F21" s="30">
        <v>0</v>
      </c>
      <c r="G21" s="30">
        <f t="shared" si="4"/>
        <v>0</v>
      </c>
    </row>
    <row r="22" spans="1:7">
      <c r="A22" s="47" t="s">
        <v>114</v>
      </c>
      <c r="B22" s="30">
        <f t="shared" ref="B22:G22" si="6">SUM(B23:B31)</f>
        <v>3523717.57</v>
      </c>
      <c r="C22" s="30">
        <f t="shared" si="6"/>
        <v>293235.21999999997</v>
      </c>
      <c r="D22" s="30">
        <f t="shared" si="6"/>
        <v>3816952.79</v>
      </c>
      <c r="E22" s="30">
        <f t="shared" si="6"/>
        <v>2014224.2</v>
      </c>
      <c r="F22" s="30">
        <f t="shared" si="6"/>
        <v>2014224.2</v>
      </c>
      <c r="G22" s="30">
        <f t="shared" si="6"/>
        <v>1802728.59</v>
      </c>
    </row>
    <row r="23" spans="1:7">
      <c r="A23" s="48" t="s">
        <v>115</v>
      </c>
      <c r="B23" s="30">
        <v>0</v>
      </c>
      <c r="C23" s="30">
        <v>0</v>
      </c>
      <c r="D23" s="30">
        <f>B23+C23</f>
        <v>0</v>
      </c>
      <c r="E23" s="30">
        <v>0</v>
      </c>
      <c r="F23" s="30">
        <v>0</v>
      </c>
      <c r="G23" s="30">
        <f t="shared" ref="G23:G31" si="7">D23-E23</f>
        <v>0</v>
      </c>
    </row>
    <row r="24" spans="1:7">
      <c r="A24" s="48" t="s">
        <v>116</v>
      </c>
      <c r="B24" s="30">
        <v>0</v>
      </c>
      <c r="C24" s="30">
        <v>0</v>
      </c>
      <c r="D24" s="30">
        <f t="shared" ref="D24:D31" si="8">B24+C24</f>
        <v>0</v>
      </c>
      <c r="E24" s="30">
        <v>0</v>
      </c>
      <c r="F24" s="30">
        <v>0</v>
      </c>
      <c r="G24" s="30">
        <f t="shared" si="7"/>
        <v>0</v>
      </c>
    </row>
    <row r="25" spans="1:7">
      <c r="A25" s="48" t="s">
        <v>117</v>
      </c>
      <c r="B25" s="30">
        <v>0</v>
      </c>
      <c r="C25" s="30">
        <v>0</v>
      </c>
      <c r="D25" s="30">
        <f t="shared" si="8"/>
        <v>0</v>
      </c>
      <c r="E25" s="30">
        <v>0</v>
      </c>
      <c r="F25" s="30">
        <v>0</v>
      </c>
      <c r="G25" s="30">
        <f t="shared" si="7"/>
        <v>0</v>
      </c>
    </row>
    <row r="26" spans="1:7">
      <c r="A26" s="48" t="s">
        <v>118</v>
      </c>
      <c r="B26" s="30">
        <v>0</v>
      </c>
      <c r="C26" s="30">
        <v>0</v>
      </c>
      <c r="D26" s="30">
        <f t="shared" si="8"/>
        <v>0</v>
      </c>
      <c r="E26" s="30">
        <v>0</v>
      </c>
      <c r="F26" s="30">
        <v>0</v>
      </c>
      <c r="G26" s="30">
        <f t="shared" si="7"/>
        <v>0</v>
      </c>
    </row>
    <row r="27" spans="1:7">
      <c r="A27" s="48" t="s">
        <v>119</v>
      </c>
      <c r="B27" s="30">
        <v>0</v>
      </c>
      <c r="C27" s="30">
        <v>0</v>
      </c>
      <c r="D27" s="30">
        <f t="shared" si="8"/>
        <v>0</v>
      </c>
      <c r="E27" s="30">
        <v>0</v>
      </c>
      <c r="F27" s="30">
        <v>0</v>
      </c>
      <c r="G27" s="30">
        <f t="shared" si="7"/>
        <v>0</v>
      </c>
    </row>
    <row r="28" spans="1:7">
      <c r="A28" s="48" t="s">
        <v>120</v>
      </c>
      <c r="B28" s="30">
        <v>0</v>
      </c>
      <c r="C28" s="30">
        <v>0</v>
      </c>
      <c r="D28" s="30">
        <f t="shared" si="8"/>
        <v>0</v>
      </c>
      <c r="E28" s="30">
        <v>0</v>
      </c>
      <c r="F28" s="30">
        <v>0</v>
      </c>
      <c r="G28" s="30">
        <f t="shared" si="7"/>
        <v>0</v>
      </c>
    </row>
    <row r="29" spans="1:7">
      <c r="A29" s="48" t="s">
        <v>121</v>
      </c>
      <c r="B29" s="30">
        <v>0</v>
      </c>
      <c r="C29" s="30">
        <v>0</v>
      </c>
      <c r="D29" s="30">
        <f t="shared" si="8"/>
        <v>0</v>
      </c>
      <c r="E29" s="30">
        <v>0</v>
      </c>
      <c r="F29" s="30">
        <v>0</v>
      </c>
      <c r="G29" s="30">
        <f t="shared" si="7"/>
        <v>0</v>
      </c>
    </row>
    <row r="30" spans="1:7">
      <c r="A30" s="48" t="s">
        <v>122</v>
      </c>
      <c r="B30" s="30">
        <v>3523717.57</v>
      </c>
      <c r="C30" s="30">
        <v>293235.21999999997</v>
      </c>
      <c r="D30" s="30">
        <f t="shared" si="8"/>
        <v>3816952.79</v>
      </c>
      <c r="E30" s="30">
        <v>2014224.2</v>
      </c>
      <c r="F30" s="30">
        <v>2014224.2</v>
      </c>
      <c r="G30" s="30">
        <f t="shared" si="7"/>
        <v>1802728.59</v>
      </c>
    </row>
    <row r="31" spans="1:7">
      <c r="A31" s="48" t="s">
        <v>123</v>
      </c>
      <c r="B31" s="30">
        <v>0</v>
      </c>
      <c r="C31" s="30">
        <v>0</v>
      </c>
      <c r="D31" s="30">
        <f t="shared" si="8"/>
        <v>0</v>
      </c>
      <c r="E31" s="30">
        <v>0</v>
      </c>
      <c r="F31" s="30">
        <v>0</v>
      </c>
      <c r="G31" s="30">
        <f t="shared" si="7"/>
        <v>0</v>
      </c>
    </row>
    <row r="32" spans="1:7">
      <c r="A32" s="47" t="s">
        <v>124</v>
      </c>
      <c r="B32" s="30">
        <f t="shared" ref="B32:G32" si="9">SUM(B33:B36)</f>
        <v>0</v>
      </c>
      <c r="C32" s="30">
        <f t="shared" si="9"/>
        <v>0</v>
      </c>
      <c r="D32" s="30">
        <f t="shared" si="9"/>
        <v>0</v>
      </c>
      <c r="E32" s="30">
        <f t="shared" si="9"/>
        <v>0</v>
      </c>
      <c r="F32" s="30">
        <f t="shared" si="9"/>
        <v>0</v>
      </c>
      <c r="G32" s="30">
        <f t="shared" si="9"/>
        <v>0</v>
      </c>
    </row>
    <row r="33" spans="1:7">
      <c r="A33" s="48" t="s">
        <v>125</v>
      </c>
      <c r="B33" s="30">
        <v>0</v>
      </c>
      <c r="C33" s="30">
        <v>0</v>
      </c>
      <c r="D33" s="30">
        <f>B33+C33</f>
        <v>0</v>
      </c>
      <c r="E33" s="30">
        <v>0</v>
      </c>
      <c r="F33" s="30">
        <v>0</v>
      </c>
      <c r="G33" s="30">
        <f t="shared" ref="G33:G36" si="10">D33-E33</f>
        <v>0</v>
      </c>
    </row>
    <row r="34" spans="1:7" ht="22.5">
      <c r="A34" s="48" t="s">
        <v>126</v>
      </c>
      <c r="B34" s="30">
        <v>0</v>
      </c>
      <c r="C34" s="30">
        <v>0</v>
      </c>
      <c r="D34" s="30">
        <f t="shared" ref="D34:D36" si="11">B34+C34</f>
        <v>0</v>
      </c>
      <c r="E34" s="30">
        <v>0</v>
      </c>
      <c r="F34" s="30">
        <v>0</v>
      </c>
      <c r="G34" s="30">
        <f t="shared" si="10"/>
        <v>0</v>
      </c>
    </row>
    <row r="35" spans="1:7">
      <c r="A35" s="48" t="s">
        <v>127</v>
      </c>
      <c r="B35" s="30">
        <v>0</v>
      </c>
      <c r="C35" s="30">
        <v>0</v>
      </c>
      <c r="D35" s="30">
        <f t="shared" si="11"/>
        <v>0</v>
      </c>
      <c r="E35" s="30">
        <v>0</v>
      </c>
      <c r="F35" s="30">
        <v>0</v>
      </c>
      <c r="G35" s="30">
        <f t="shared" si="10"/>
        <v>0</v>
      </c>
    </row>
    <row r="36" spans="1:7">
      <c r="A36" s="48" t="s">
        <v>128</v>
      </c>
      <c r="B36" s="30">
        <v>0</v>
      </c>
      <c r="C36" s="30">
        <v>0</v>
      </c>
      <c r="D36" s="30">
        <f t="shared" si="11"/>
        <v>0</v>
      </c>
      <c r="E36" s="30">
        <v>0</v>
      </c>
      <c r="F36" s="30">
        <v>0</v>
      </c>
      <c r="G36" s="30">
        <f t="shared" si="10"/>
        <v>0</v>
      </c>
    </row>
    <row r="37" spans="1:7">
      <c r="A37" s="49" t="s">
        <v>82</v>
      </c>
      <c r="B37" s="31">
        <f>+B5+B14+B22+B32</f>
        <v>236371028.32000002</v>
      </c>
      <c r="C37" s="31">
        <f t="shared" ref="C37:G37" si="12">+C5+C14+C22+C32</f>
        <v>109825513.77999999</v>
      </c>
      <c r="D37" s="31">
        <f t="shared" si="12"/>
        <v>346196542.09999996</v>
      </c>
      <c r="E37" s="31">
        <f t="shared" si="12"/>
        <v>205879051.45999998</v>
      </c>
      <c r="F37" s="31">
        <f t="shared" si="12"/>
        <v>205872251.45999998</v>
      </c>
      <c r="G37" s="31">
        <f t="shared" si="12"/>
        <v>140317490.64000002</v>
      </c>
    </row>
    <row r="39" spans="1:7" ht="14.25">
      <c r="A39" s="33" t="s">
        <v>177</v>
      </c>
      <c r="F39" s="29"/>
    </row>
    <row r="40" spans="1:7">
      <c r="F40" s="29"/>
    </row>
    <row r="41" spans="1:7" ht="28.5" customHeight="1">
      <c r="A41" s="24"/>
      <c r="D41" s="24"/>
      <c r="E41" s="24"/>
      <c r="F41" s="24"/>
    </row>
    <row r="42" spans="1:7" ht="12">
      <c r="A42" s="25" t="s">
        <v>129</v>
      </c>
      <c r="D42" s="58" t="s">
        <v>130</v>
      </c>
      <c r="E42" s="58"/>
      <c r="F42" s="58"/>
    </row>
    <row r="43" spans="1:7" ht="48" customHeight="1">
      <c r="A43" s="26" t="s">
        <v>131</v>
      </c>
      <c r="D43" s="59" t="s">
        <v>132</v>
      </c>
      <c r="E43" s="59"/>
      <c r="F43" s="59"/>
    </row>
    <row r="44" spans="1:7" ht="12">
      <c r="A44" s="25" t="s">
        <v>133</v>
      </c>
      <c r="D44" s="27"/>
      <c r="E44" s="27"/>
    </row>
    <row r="45" spans="1:7" ht="12">
      <c r="A45" s="28" t="s">
        <v>134</v>
      </c>
      <c r="D45" s="52"/>
      <c r="E45" s="52"/>
    </row>
  </sheetData>
  <sheetProtection formatCells="0" formatColumns="0" formatRows="0" autoFilter="0"/>
  <mergeCells count="5">
    <mergeCell ref="G2:G3"/>
    <mergeCell ref="A1:G1"/>
    <mergeCell ref="D42:F42"/>
    <mergeCell ref="D43:F43"/>
    <mergeCell ref="D45:E45"/>
  </mergeCells>
  <printOptions horizontalCentered="1"/>
  <pageMargins left="0.31496062992125984" right="0.35433070866141736" top="0.39370078740157483" bottom="0.35433070866141736" header="0.31496062992125984" footer="0.31496062992125984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COG!Títulos_a_imprimir</vt:lpstr>
    </vt:vector>
  </TitlesOfParts>
  <Manager/>
  <Company>HP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Roberto</cp:lastModifiedBy>
  <cp:revision/>
  <cp:lastPrinted>2022-04-28T14:41:27Z</cp:lastPrinted>
  <dcterms:created xsi:type="dcterms:W3CDTF">2014-02-10T03:37:14Z</dcterms:created>
  <dcterms:modified xsi:type="dcterms:W3CDTF">2022-10-17T20:06:02Z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