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xr:revisionPtr revIDLastSave="0" documentId="13_ncr:1_{2C368460-A473-49F8-9623-09D9DEF10663}" xr6:coauthVersionLast="47" xr6:coauthVersionMax="47" xr10:uidLastSave="{00000000-0000-0000-0000-000000000000}"/>
  <bookViews>
    <workbookView xWindow="390" yWindow="120" windowWidth="14205" windowHeight="1548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COG!$A$4:$A$77</definedName>
    <definedName name="_xlnm.Print_Titles" localSheetId="0">COG!$1:$4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6" l="1"/>
  <c r="G76" i="6" s="1"/>
  <c r="D75" i="6"/>
  <c r="G75" i="6" s="1"/>
  <c r="G74" i="6"/>
  <c r="D74" i="6"/>
  <c r="D73" i="6"/>
  <c r="G73" i="6" s="1"/>
  <c r="D72" i="6"/>
  <c r="G72" i="6" s="1"/>
  <c r="D71" i="6"/>
  <c r="G71" i="6" s="1"/>
  <c r="D70" i="6"/>
  <c r="G70" i="6" s="1"/>
  <c r="F69" i="6"/>
  <c r="E69" i="6"/>
  <c r="C69" i="6"/>
  <c r="B69" i="6"/>
  <c r="D69" i="6" s="1"/>
  <c r="G69" i="6" s="1"/>
  <c r="G68" i="6"/>
  <c r="D68" i="6"/>
  <c r="D67" i="6"/>
  <c r="G67" i="6" s="1"/>
  <c r="D66" i="6"/>
  <c r="G66" i="6" s="1"/>
  <c r="F65" i="6"/>
  <c r="E65" i="6"/>
  <c r="C65" i="6"/>
  <c r="B65" i="6"/>
  <c r="D65" i="6" s="1"/>
  <c r="G65" i="6" s="1"/>
  <c r="D64" i="6"/>
  <c r="G64" i="6" s="1"/>
  <c r="D63" i="6"/>
  <c r="G63" i="6" s="1"/>
  <c r="G62" i="6"/>
  <c r="D62" i="6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7" i="6" s="1"/>
  <c r="G57" i="6" s="1"/>
  <c r="G56" i="6"/>
  <c r="D56" i="6"/>
  <c r="D55" i="6"/>
  <c r="G55" i="6" s="1"/>
  <c r="D54" i="6"/>
  <c r="G54" i="6" s="1"/>
  <c r="F53" i="6"/>
  <c r="E53" i="6"/>
  <c r="C53" i="6"/>
  <c r="B53" i="6"/>
  <c r="D53" i="6" s="1"/>
  <c r="G53" i="6" s="1"/>
  <c r="D52" i="6"/>
  <c r="G52" i="6" s="1"/>
  <c r="D51" i="6"/>
  <c r="G51" i="6" s="1"/>
  <c r="G50" i="6"/>
  <c r="D50" i="6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B43" i="6"/>
  <c r="D43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G36" i="6"/>
  <c r="D36" i="6"/>
  <c r="D35" i="6"/>
  <c r="G35" i="6" s="1"/>
  <c r="D34" i="6"/>
  <c r="G34" i="6" s="1"/>
  <c r="F33" i="6"/>
  <c r="E33" i="6"/>
  <c r="C33" i="6"/>
  <c r="B33" i="6"/>
  <c r="D33" i="6" s="1"/>
  <c r="G33" i="6" s="1"/>
  <c r="D32" i="6"/>
  <c r="G32" i="6" s="1"/>
  <c r="D31" i="6"/>
  <c r="G31" i="6" s="1"/>
  <c r="G30" i="6"/>
  <c r="D30" i="6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G16" i="6"/>
  <c r="D16" i="6"/>
  <c r="D15" i="6"/>
  <c r="G15" i="6" s="1"/>
  <c r="D14" i="6"/>
  <c r="G14" i="6" s="1"/>
  <c r="F13" i="6"/>
  <c r="E13" i="6"/>
  <c r="C13" i="6"/>
  <c r="B13" i="6"/>
  <c r="D13" i="6" s="1"/>
  <c r="G13" i="6" s="1"/>
  <c r="D12" i="6"/>
  <c r="G12" i="6" s="1"/>
  <c r="D11" i="6"/>
  <c r="G11" i="6" s="1"/>
  <c r="G10" i="6"/>
  <c r="D10" i="6"/>
  <c r="D9" i="6"/>
  <c r="G9" i="6" s="1"/>
  <c r="D8" i="6"/>
  <c r="G8" i="6" s="1"/>
  <c r="D7" i="6"/>
  <c r="G7" i="6" s="1"/>
  <c r="D6" i="6"/>
  <c r="G6" i="6" s="1"/>
  <c r="F5" i="6"/>
  <c r="F77" i="6" s="1"/>
  <c r="E5" i="6"/>
  <c r="C5" i="6"/>
  <c r="B5" i="6"/>
  <c r="D5" i="6" s="1"/>
  <c r="C77" i="6" l="1"/>
  <c r="G23" i="6"/>
  <c r="G43" i="6"/>
  <c r="E77" i="6"/>
  <c r="G5" i="6"/>
  <c r="D77" i="6"/>
  <c r="B77" i="6"/>
  <c r="D30" i="5"/>
  <c r="G30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D36" i="5"/>
  <c r="G36" i="5" s="1"/>
  <c r="D35" i="5"/>
  <c r="G35" i="5" s="1"/>
  <c r="D34" i="5"/>
  <c r="G34" i="5" s="1"/>
  <c r="D33" i="5"/>
  <c r="G33" i="5" s="1"/>
  <c r="F32" i="5"/>
  <c r="E32" i="5"/>
  <c r="C32" i="5"/>
  <c r="B32" i="5"/>
  <c r="G31" i="5"/>
  <c r="D31" i="5"/>
  <c r="F22" i="5"/>
  <c r="E22" i="5"/>
  <c r="C22" i="5"/>
  <c r="B22" i="5"/>
  <c r="F14" i="5"/>
  <c r="E14" i="5"/>
  <c r="C14" i="5"/>
  <c r="B14" i="5"/>
  <c r="F5" i="5"/>
  <c r="E5" i="5"/>
  <c r="C5" i="5"/>
  <c r="C37" i="5" s="1"/>
  <c r="B5" i="5"/>
  <c r="B37" i="5" s="1"/>
  <c r="D22" i="5" l="1"/>
  <c r="G77" i="6"/>
  <c r="E37" i="5"/>
  <c r="F37" i="5"/>
  <c r="G5" i="5"/>
  <c r="G22" i="5"/>
  <c r="G32" i="5"/>
  <c r="D5" i="5"/>
  <c r="D14" i="5"/>
  <c r="D32" i="5"/>
  <c r="G14" i="5"/>
  <c r="D37" i="5" l="1"/>
  <c r="G37" i="5"/>
</calcChain>
</file>

<file path=xl/sharedStrings.xml><?xml version="1.0" encoding="utf-8"?>
<sst xmlns="http://schemas.openxmlformats.org/spreadsheetml/2006/main" count="261" uniqueCount="182">
  <si>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</si>
  <si>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</si>
  <si>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</si>
  <si>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</si>
  <si>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</si>
  <si>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</si>
  <si>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</si>
  <si>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</si>
  <si>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</si>
  <si>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</si>
  <si>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</si>
  <si>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</si>
  <si>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</si>
  <si>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</si>
  <si>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</si>
  <si>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</si>
  <si>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</si>
  <si>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</si>
  <si>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</si>
  <si>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</si>
  <si>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</si>
  <si>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</si>
  <si>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</si>
  <si>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</si>
  <si>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</si>
  <si>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</si>
  <si>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</si>
  <si>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</si>
  <si>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</si>
  <si>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</si>
  <si>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</si>
  <si>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</si>
  <si>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</si>
  <si>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</si>
  <si>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</si>
  <si>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</si>
  <si>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</si>
  <si>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</si>
  <si>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</si>
  <si>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</si>
  <si>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</si>
  <si>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</si>
  <si>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</si>
  <si>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</si>
  <si>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</si>
  <si>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</si>
  <si>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</si>
  <si>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</si>
  <si>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</si>
  <si>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</si>
  <si>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</si>
  <si>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</si>
  <si>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</si>
  <si>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</si>
  <si>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</si>
  <si>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</si>
  <si>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</si>
  <si>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</si>
  <si>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</si>
  <si>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</si>
  <si>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</si>
  <si>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</si>
  <si>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</si>
  <si>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</si>
  <si>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</si>
  <si>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</si>
  <si>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</si>
  <si>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</si>
  <si>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</si>
  <si>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</si>
  <si>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</si>
  <si>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</si>
  <si>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</si>
  <si>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</si>
  <si>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</si>
  <si>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</si>
  <si>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</si>
  <si>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</si>
  <si>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</si>
  <si>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</si>
  <si>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</si>
  <si>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</si>
  <si>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</si>
  <si>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</si>
  <si>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</si>
  <si>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</si>
  <si>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</si>
  <si>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</si>
  <si>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</si>
  <si>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</si>
  <si>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</si>
  <si>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XXXX al XXXX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</si>
  <si>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</si>
  <si>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</si>
  <si>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</si>
  <si>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</si>
  <si>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</si>
  <si>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</si>
  <si>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</si>
  <si>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</si>
  <si>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</si>
  <si>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</si>
  <si>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</si>
  <si>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</si>
  <si>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</si>
  <si>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</si>
  <si>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</si>
  <si>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</si>
  <si>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</si>
  <si>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</si>
  <si>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</si>
  <si>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</si>
  <si>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</si>
  <si>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</si>
  <si>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</si>
  <si>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</si>
  <si>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</si>
  <si>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</si>
  <si>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</si>
  <si>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</si>
  <si>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</si>
  <si>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</si>
  <si>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</si>
  <si>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</si>
  <si>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</si>
  <si>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</si>
  <si>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</si>
  <si>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</si>
  <si>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</si>
  <si>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</si>
  <si>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</si>
  <si>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</si>
  <si>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</si>
  <si>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</si>
  <si>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</si>
  <si>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Coordinación de la Política de Gobierno</t>
  </si>
  <si>
    <t>31111-A010 PRESIDENCIA MUNICIPAL</t>
  </si>
  <si>
    <t>31111-A011 DERECHOS HUMANO</t>
  </si>
  <si>
    <t>31111-A016 UNIDAD DE ACCESO A LA INFORMA</t>
  </si>
  <si>
    <t>31111-A017 COMUNICACIÓN SOCIAL</t>
  </si>
  <si>
    <t>31111-A020 SINDICATURA</t>
  </si>
  <si>
    <t>31111-A030 REGIDORES</t>
  </si>
  <si>
    <t>31111-A040 DELEGADOS</t>
  </si>
  <si>
    <t>31111-A050 SRIA DEL H. AYUNTAMI</t>
  </si>
  <si>
    <t>31111-A051 Asesoria Juridica</t>
  </si>
  <si>
    <t>31111-A052 Archivo Historico</t>
  </si>
  <si>
    <t>31111-A053 Juez Municipal</t>
  </si>
  <si>
    <t>31111-A054 Oficina d enlace SRE</t>
  </si>
  <si>
    <t>31111-A055 Proteccion Civil</t>
  </si>
  <si>
    <t>31111-A057 Emergencias 911</t>
  </si>
  <si>
    <t>31111-C010 TESORERIA</t>
  </si>
  <si>
    <t>31111-C011 FISCALIZACION</t>
  </si>
  <si>
    <t>31111-C012 PREDIAL</t>
  </si>
  <si>
    <t>31111-C020 DIRECCION DE DESARROLLO SOCIA</t>
  </si>
  <si>
    <t>31111-C021 INSTITUTO DE LA MUJER</t>
  </si>
  <si>
    <t>31111-C025  DESARROLLO RURAL</t>
  </si>
  <si>
    <t>31111-C030 DESARROLLO ECONOMICO</t>
  </si>
  <si>
    <t>31111-C040 CONTRALORIA MUNICIPAL</t>
  </si>
  <si>
    <t>31111-C050 DIRECCION DE SEGURIDAD PUBLIC</t>
  </si>
  <si>
    <t>31111-C054 MOVILIDAD</t>
  </si>
  <si>
    <t>31111-C060 DIRECCION DE OBRAS PUBLICAS</t>
  </si>
  <si>
    <t>31111-C090 DIRECCION DE SERVICIOS MUNICI</t>
  </si>
  <si>
    <t>31111-C091 LIMPIA</t>
  </si>
  <si>
    <t>31111-C092 PARQUES Y JARDINES</t>
  </si>
  <si>
    <t>31111-C093 ZOOLOGICO</t>
  </si>
  <si>
    <t>31111-C094 MERCADO MUNICIPAL</t>
  </si>
  <si>
    <t>31111-C095 PANTEONES</t>
  </si>
  <si>
    <t>31111-C096 ALUMBRADO PUBLICO</t>
  </si>
  <si>
    <t>31111-C100 OFICIALIA MAYOR</t>
  </si>
  <si>
    <t>31111-C110 MEDIO AMBIENTE</t>
  </si>
  <si>
    <t>31111-C120 DIRECCIÓN DE DEPORTE</t>
  </si>
  <si>
    <t>31111-C130 Direccion de Educacion</t>
  </si>
  <si>
    <t>31111-C131 Universidad Virtual</t>
  </si>
  <si>
    <t>31111-C140 Direccion de Desarrollo Urban</t>
  </si>
  <si>
    <t>31111-C141 Catastro</t>
  </si>
  <si>
    <t>31111-C150 Direccion de desarrollo econo</t>
  </si>
  <si>
    <t>31111-A012 DESARROLLO DEL PERSONAL</t>
  </si>
  <si>
    <t>“Bajo protesta de decir verdad declaramos que los Estados Financieros y sus notas, son razonablemente correctos y son responsabilidad del emisor”</t>
  </si>
  <si>
    <t>MUNICIPIO MOROLEON GUANAJUATO
Estado Analítico del Ejercicio del Presupuesto de Egresos
Clasificación Funcional (Finalidad y Función)
Del 01 de Enero al 31 de Diciembre del 2022</t>
  </si>
  <si>
    <t>MUNICIPIO MOROLEON GUANAJUATO
Estado Analítico del Ejercicio del Presupuesto de Egresos
Clasificación Administrativa
Del 01 de Enero al 31 de Diciembre del 2022</t>
  </si>
  <si>
    <t>MUNICIPIO MOROLEON GUANAJUATO
Estado Analítico del Ejercicio del Presupuesto de Egresos
Clasificación Económica (por Tipo de Gasto)
Del 01 de Enero al 31 de Diciembre del 2022</t>
  </si>
  <si>
    <t>MUNICIPIO MOROLEON GUANAJUATO
Estado Analítico del Ejercicio del Presupuesto de Egresos
Clasificación por Objeto del Gasto (Capítulo y Concepto)
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</si>
</sst>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5" xfId="0" applyBorder="1" applyProtection="1">
      <protection locked="0"/>
    </xf>
    <xf numFmtId="0" fontId="8" fillId="0" borderId="0" xfId="7" applyFont="1" applyAlignment="1" applyProtection="1">
      <alignment horizontal="center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0" fontId="8" fillId="0" borderId="0" xfId="7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6" fillId="0" borderId="13" xfId="0" applyFont="1" applyBorder="1" applyAlignment="1" applyProtection="1">
      <alignment horizontal="left" indent="1"/>
      <protection locked="0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4" fontId="2" fillId="0" borderId="13" xfId="0" applyNumberFormat="1" applyFont="1" applyBorder="1" applyProtection="1">
      <protection locked="0"/>
    </xf>
    <xf numFmtId="0" fontId="6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0" fontId="6" fillId="0" borderId="13" xfId="0" applyFont="1" applyBorder="1" applyAlignment="1" applyProtection="1">
      <alignment horizontal="left" indent="2"/>
      <protection locked="0"/>
    </xf>
    <xf numFmtId="0" fontId="6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wrapText="1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8" fillId="0" borderId="0" xfId="7" applyFont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8" fillId="0" borderId="0" xfId="7" applyFont="1" applyAlignment="1" applyProtection="1">
      <alignment horizontal="center" wrapText="1"/>
      <protection locked="0"/>
    </xf>
    <xf numFmtId="0" fontId="8" fillId="0" borderId="0" xfId="7" applyFont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showGridLines="0" topLeftCell="B40" workbookViewId="0">
      <selection activeCell="C6" sqref="C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181</v>
      </c>
      <c r="B1" s="50"/>
      <c r="C1" s="50"/>
      <c r="D1" s="50"/>
      <c r="E1" s="50"/>
      <c r="F1" s="50"/>
      <c r="G1" s="51"/>
    </row>
    <row r="2" spans="1:7" x14ac:dyDescent="0.2">
      <c r="A2" s="35"/>
      <c r="B2" s="17" t="s">
        <v>0</v>
      </c>
      <c r="C2" s="18"/>
      <c r="D2" s="18"/>
      <c r="E2" s="18"/>
      <c r="F2" s="19"/>
      <c r="G2" s="52" t="s">
        <v>1</v>
      </c>
    </row>
    <row r="3" spans="1:7" ht="24.95" customHeight="1" x14ac:dyDescent="0.2">
      <c r="A3" s="36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3"/>
    </row>
    <row r="4" spans="1:7" x14ac:dyDescent="0.2">
      <c r="A4" s="37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7">
        <f>SUM(B6:B12)</f>
        <v>131520309.81</v>
      </c>
      <c r="C5" s="47">
        <f>SUM(C6:C12)</f>
        <v>1987888.4799999995</v>
      </c>
      <c r="D5" s="47">
        <f>B5+C5</f>
        <v>133508198.29000001</v>
      </c>
      <c r="E5" s="47">
        <f>SUM(E6:E12)</f>
        <v>125592436.22</v>
      </c>
      <c r="F5" s="47">
        <f>SUM(F6:F12)</f>
        <v>125205576.87</v>
      </c>
      <c r="G5" s="47">
        <f>D5-E5</f>
        <v>7915762.0700000077</v>
      </c>
    </row>
    <row r="6" spans="1:7" x14ac:dyDescent="0.2">
      <c r="A6" s="40" t="s">
        <v>11</v>
      </c>
      <c r="B6" s="5">
        <v>73547190.030000001</v>
      </c>
      <c r="C6" s="5">
        <v>-4788751.1100000003</v>
      </c>
      <c r="D6" s="5">
        <f t="shared" ref="D6:D69" si="0">B6+C6</f>
        <v>68758438.920000002</v>
      </c>
      <c r="E6" s="5">
        <v>65551776.369999997</v>
      </c>
      <c r="F6" s="5">
        <v>65551776.369999997</v>
      </c>
      <c r="G6" s="5">
        <f t="shared" ref="G6:G69" si="1">D6-E6</f>
        <v>3206662.5500000045</v>
      </c>
    </row>
    <row r="7" spans="1:7" x14ac:dyDescent="0.2">
      <c r="A7" s="40" t="s">
        <v>12</v>
      </c>
      <c r="B7" s="5">
        <v>768983.97</v>
      </c>
      <c r="C7" s="5">
        <v>722180</v>
      </c>
      <c r="D7" s="5">
        <f t="shared" si="0"/>
        <v>1491163.97</v>
      </c>
      <c r="E7" s="5">
        <v>1054618.7</v>
      </c>
      <c r="F7" s="5">
        <v>1054618.7</v>
      </c>
      <c r="G7" s="5">
        <f t="shared" si="1"/>
        <v>436545.27</v>
      </c>
    </row>
    <row r="8" spans="1:7" x14ac:dyDescent="0.2">
      <c r="A8" s="40" t="s">
        <v>13</v>
      </c>
      <c r="B8" s="5">
        <v>17112349.57</v>
      </c>
      <c r="C8" s="5">
        <v>298357.68</v>
      </c>
      <c r="D8" s="5">
        <f t="shared" si="0"/>
        <v>17410707.25</v>
      </c>
      <c r="E8" s="5">
        <v>14984949.949999999</v>
      </c>
      <c r="F8" s="5">
        <v>14906655.82</v>
      </c>
      <c r="G8" s="5">
        <f t="shared" si="1"/>
        <v>2425757.3000000007</v>
      </c>
    </row>
    <row r="9" spans="1:7" x14ac:dyDescent="0.2">
      <c r="A9" s="40" t="s">
        <v>14</v>
      </c>
      <c r="B9" s="5">
        <v>485000</v>
      </c>
      <c r="C9" s="5">
        <v>380165.02</v>
      </c>
      <c r="D9" s="5">
        <f t="shared" si="0"/>
        <v>865165.02</v>
      </c>
      <c r="E9" s="5">
        <v>656228.41</v>
      </c>
      <c r="F9" s="5">
        <v>656228.41</v>
      </c>
      <c r="G9" s="5">
        <f t="shared" si="1"/>
        <v>208936.61</v>
      </c>
    </row>
    <row r="10" spans="1:7" x14ac:dyDescent="0.2">
      <c r="A10" s="40" t="s">
        <v>15</v>
      </c>
      <c r="B10" s="5">
        <v>39606786.240000002</v>
      </c>
      <c r="C10" s="5">
        <v>5375936.8899999997</v>
      </c>
      <c r="D10" s="5">
        <f t="shared" si="0"/>
        <v>44982723.130000003</v>
      </c>
      <c r="E10" s="5">
        <v>43344862.789999999</v>
      </c>
      <c r="F10" s="5">
        <v>43036297.57</v>
      </c>
      <c r="G10" s="5">
        <f t="shared" si="1"/>
        <v>1637860.3400000036</v>
      </c>
    </row>
    <row r="11" spans="1:7" x14ac:dyDescent="0.2">
      <c r="A11" s="40" t="s">
        <v>16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40" t="s">
        <v>17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39" t="s">
        <v>18</v>
      </c>
      <c r="B13" s="5">
        <f>SUM(B14:B22)</f>
        <v>13689774.52</v>
      </c>
      <c r="C13" s="5">
        <f>SUM(C14:C22)</f>
        <v>9967521.8499999978</v>
      </c>
      <c r="D13" s="5">
        <f t="shared" si="0"/>
        <v>23657296.369999997</v>
      </c>
      <c r="E13" s="5">
        <f>SUM(E14:E22)</f>
        <v>20900344.41</v>
      </c>
      <c r="F13" s="5">
        <f>SUM(F14:F22)</f>
        <v>20874820.41</v>
      </c>
      <c r="G13" s="5">
        <f t="shared" si="1"/>
        <v>2756951.9599999972</v>
      </c>
    </row>
    <row r="14" spans="1:7" x14ac:dyDescent="0.2">
      <c r="A14" s="40" t="s">
        <v>19</v>
      </c>
      <c r="B14" s="5">
        <v>1543943.63</v>
      </c>
      <c r="C14" s="5">
        <v>-107241.60000000001</v>
      </c>
      <c r="D14" s="5">
        <f t="shared" si="0"/>
        <v>1436702.0299999998</v>
      </c>
      <c r="E14" s="5">
        <v>1036233.78</v>
      </c>
      <c r="F14" s="5">
        <v>1036233.78</v>
      </c>
      <c r="G14" s="5">
        <f t="shared" si="1"/>
        <v>400468.24999999977</v>
      </c>
    </row>
    <row r="15" spans="1:7" x14ac:dyDescent="0.2">
      <c r="A15" s="40" t="s">
        <v>20</v>
      </c>
      <c r="B15" s="5">
        <v>612828.15</v>
      </c>
      <c r="C15" s="5">
        <v>933756.95</v>
      </c>
      <c r="D15" s="5">
        <f t="shared" si="0"/>
        <v>1546585.1</v>
      </c>
      <c r="E15" s="5">
        <v>1433583.44</v>
      </c>
      <c r="F15" s="5">
        <v>1429995.44</v>
      </c>
      <c r="G15" s="5">
        <f t="shared" si="1"/>
        <v>113001.66000000015</v>
      </c>
    </row>
    <row r="16" spans="1:7" x14ac:dyDescent="0.2">
      <c r="A16" s="40" t="s">
        <v>21</v>
      </c>
      <c r="B16" s="5">
        <v>18000</v>
      </c>
      <c r="C16" s="5">
        <v>-18000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</row>
    <row r="17" spans="1:7" x14ac:dyDescent="0.2">
      <c r="A17" s="40" t="s">
        <v>22</v>
      </c>
      <c r="B17" s="5">
        <v>2783469.98</v>
      </c>
      <c r="C17" s="5">
        <v>1552615.48</v>
      </c>
      <c r="D17" s="5">
        <f t="shared" si="0"/>
        <v>4336085.46</v>
      </c>
      <c r="E17" s="5">
        <v>3104200.09</v>
      </c>
      <c r="F17" s="5">
        <v>3082264.09</v>
      </c>
      <c r="G17" s="5">
        <f t="shared" si="1"/>
        <v>1231885.3700000001</v>
      </c>
    </row>
    <row r="18" spans="1:7" x14ac:dyDescent="0.2">
      <c r="A18" s="40" t="s">
        <v>23</v>
      </c>
      <c r="B18" s="5">
        <v>317300</v>
      </c>
      <c r="C18" s="5">
        <v>-1094</v>
      </c>
      <c r="D18" s="5">
        <f t="shared" si="0"/>
        <v>316206</v>
      </c>
      <c r="E18" s="5">
        <v>229024.43</v>
      </c>
      <c r="F18" s="5">
        <v>229024.43</v>
      </c>
      <c r="G18" s="5">
        <f t="shared" si="1"/>
        <v>87181.57</v>
      </c>
    </row>
    <row r="19" spans="1:7" x14ac:dyDescent="0.2">
      <c r="A19" s="40" t="s">
        <v>24</v>
      </c>
      <c r="B19" s="5">
        <v>6071840.5099999998</v>
      </c>
      <c r="C19" s="5">
        <v>6612221.6200000001</v>
      </c>
      <c r="D19" s="5">
        <f t="shared" si="0"/>
        <v>12684062.129999999</v>
      </c>
      <c r="E19" s="5">
        <v>12554235.189999999</v>
      </c>
      <c r="F19" s="5">
        <v>12554235.189999999</v>
      </c>
      <c r="G19" s="5">
        <f t="shared" si="1"/>
        <v>129826.93999999948</v>
      </c>
    </row>
    <row r="20" spans="1:7" x14ac:dyDescent="0.2">
      <c r="A20" s="40" t="s">
        <v>25</v>
      </c>
      <c r="B20" s="5">
        <v>825500</v>
      </c>
      <c r="C20" s="5">
        <v>-406347.05</v>
      </c>
      <c r="D20" s="5">
        <f t="shared" si="0"/>
        <v>419152.95</v>
      </c>
      <c r="E20" s="5">
        <v>337716.25</v>
      </c>
      <c r="F20" s="5">
        <v>337716.25</v>
      </c>
      <c r="G20" s="5">
        <f t="shared" si="1"/>
        <v>81436.700000000012</v>
      </c>
    </row>
    <row r="21" spans="1:7" x14ac:dyDescent="0.2">
      <c r="A21" s="40" t="s">
        <v>26</v>
      </c>
      <c r="B21" s="5">
        <v>40000</v>
      </c>
      <c r="C21" s="5">
        <v>-40000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</row>
    <row r="22" spans="1:7" x14ac:dyDescent="0.2">
      <c r="A22" s="40" t="s">
        <v>27</v>
      </c>
      <c r="B22" s="5">
        <v>1476892.25</v>
      </c>
      <c r="C22" s="5">
        <v>1441610.45</v>
      </c>
      <c r="D22" s="5">
        <f t="shared" si="0"/>
        <v>2918502.7</v>
      </c>
      <c r="E22" s="5">
        <v>2205351.23</v>
      </c>
      <c r="F22" s="5">
        <v>2205351.23</v>
      </c>
      <c r="G22" s="5">
        <f t="shared" si="1"/>
        <v>713151.4700000002</v>
      </c>
    </row>
    <row r="23" spans="1:7" x14ac:dyDescent="0.2">
      <c r="A23" s="39" t="s">
        <v>28</v>
      </c>
      <c r="B23" s="5">
        <f>SUM(B24:B32)</f>
        <v>11952698.969999999</v>
      </c>
      <c r="C23" s="5">
        <f>SUM(C24:C32)</f>
        <v>14926970.939999999</v>
      </c>
      <c r="D23" s="5">
        <f t="shared" si="0"/>
        <v>26879669.909999996</v>
      </c>
      <c r="E23" s="5">
        <f>SUM(E24:E32)</f>
        <v>23923318.479999997</v>
      </c>
      <c r="F23" s="5">
        <f>SUM(F24:F32)</f>
        <v>23448322.479999997</v>
      </c>
      <c r="G23" s="5">
        <f t="shared" si="1"/>
        <v>2956351.4299999997</v>
      </c>
    </row>
    <row r="24" spans="1:7" x14ac:dyDescent="0.2">
      <c r="A24" s="40" t="s">
        <v>29</v>
      </c>
      <c r="B24" s="5">
        <v>2104580.04</v>
      </c>
      <c r="C24" s="5">
        <v>1727278.93</v>
      </c>
      <c r="D24" s="5">
        <f t="shared" si="0"/>
        <v>3831858.9699999997</v>
      </c>
      <c r="E24" s="5">
        <v>3374847.78</v>
      </c>
      <c r="F24" s="5">
        <v>3374847.78</v>
      </c>
      <c r="G24" s="5">
        <f t="shared" si="1"/>
        <v>457011.18999999994</v>
      </c>
    </row>
    <row r="25" spans="1:7" x14ac:dyDescent="0.2">
      <c r="A25" s="40" t="s">
        <v>30</v>
      </c>
      <c r="B25" s="5">
        <v>209000</v>
      </c>
      <c r="C25" s="5">
        <v>1614800</v>
      </c>
      <c r="D25" s="5">
        <f t="shared" si="0"/>
        <v>1823800</v>
      </c>
      <c r="E25" s="5">
        <v>1807619.98</v>
      </c>
      <c r="F25" s="5">
        <v>1807619.98</v>
      </c>
      <c r="G25" s="5">
        <f t="shared" si="1"/>
        <v>16180.020000000019</v>
      </c>
    </row>
    <row r="26" spans="1:7" x14ac:dyDescent="0.2">
      <c r="A26" s="40" t="s">
        <v>31</v>
      </c>
      <c r="B26" s="5">
        <v>554807.18000000005</v>
      </c>
      <c r="C26" s="5">
        <v>298908.42</v>
      </c>
      <c r="D26" s="5">
        <f t="shared" si="0"/>
        <v>853715.60000000009</v>
      </c>
      <c r="E26" s="5">
        <v>736032.96</v>
      </c>
      <c r="F26" s="5">
        <v>736032.96</v>
      </c>
      <c r="G26" s="5">
        <f t="shared" si="1"/>
        <v>117682.64000000013</v>
      </c>
    </row>
    <row r="27" spans="1:7" x14ac:dyDescent="0.2">
      <c r="A27" s="40" t="s">
        <v>32</v>
      </c>
      <c r="B27" s="5">
        <v>481100</v>
      </c>
      <c r="C27" s="5">
        <v>136952.81</v>
      </c>
      <c r="D27" s="5">
        <f t="shared" si="0"/>
        <v>618052.81000000006</v>
      </c>
      <c r="E27" s="5">
        <v>551140.55000000005</v>
      </c>
      <c r="F27" s="5">
        <v>551140.55000000005</v>
      </c>
      <c r="G27" s="5">
        <f t="shared" si="1"/>
        <v>66912.260000000009</v>
      </c>
    </row>
    <row r="28" spans="1:7" x14ac:dyDescent="0.2">
      <c r="A28" s="40" t="s">
        <v>33</v>
      </c>
      <c r="B28" s="5">
        <v>977002.91</v>
      </c>
      <c r="C28" s="5">
        <v>747645.48</v>
      </c>
      <c r="D28" s="5">
        <f t="shared" si="0"/>
        <v>1724648.3900000001</v>
      </c>
      <c r="E28" s="5">
        <v>1350392.29</v>
      </c>
      <c r="F28" s="5">
        <v>1350392.29</v>
      </c>
      <c r="G28" s="5">
        <f t="shared" si="1"/>
        <v>374256.10000000009</v>
      </c>
    </row>
    <row r="29" spans="1:7" x14ac:dyDescent="0.2">
      <c r="A29" s="40" t="s">
        <v>34</v>
      </c>
      <c r="B29" s="5">
        <v>1595721.93</v>
      </c>
      <c r="C29" s="5">
        <v>145538.91</v>
      </c>
      <c r="D29" s="5">
        <f t="shared" si="0"/>
        <v>1741260.8399999999</v>
      </c>
      <c r="E29" s="5">
        <v>1225852.82</v>
      </c>
      <c r="F29" s="5">
        <v>1225852.82</v>
      </c>
      <c r="G29" s="5">
        <f t="shared" si="1"/>
        <v>515408.01999999979</v>
      </c>
    </row>
    <row r="30" spans="1:7" x14ac:dyDescent="0.2">
      <c r="A30" s="40" t="s">
        <v>35</v>
      </c>
      <c r="B30" s="5">
        <v>472620.96</v>
      </c>
      <c r="C30" s="5">
        <v>-122229.33</v>
      </c>
      <c r="D30" s="5">
        <f t="shared" si="0"/>
        <v>350391.63</v>
      </c>
      <c r="E30" s="5">
        <v>268205.48</v>
      </c>
      <c r="F30" s="5">
        <v>268205.48</v>
      </c>
      <c r="G30" s="5">
        <f t="shared" si="1"/>
        <v>82186.150000000023</v>
      </c>
    </row>
    <row r="31" spans="1:7" x14ac:dyDescent="0.2">
      <c r="A31" s="40" t="s">
        <v>36</v>
      </c>
      <c r="B31" s="5">
        <v>652000</v>
      </c>
      <c r="C31" s="5">
        <v>3812784.82</v>
      </c>
      <c r="D31" s="5">
        <f t="shared" si="0"/>
        <v>4464784.82</v>
      </c>
      <c r="E31" s="5">
        <v>3804953.38</v>
      </c>
      <c r="F31" s="5">
        <v>3804953.38</v>
      </c>
      <c r="G31" s="5">
        <f t="shared" si="1"/>
        <v>659831.44000000041</v>
      </c>
    </row>
    <row r="32" spans="1:7" x14ac:dyDescent="0.2">
      <c r="A32" s="40" t="s">
        <v>37</v>
      </c>
      <c r="B32" s="5">
        <v>4905865.95</v>
      </c>
      <c r="C32" s="5">
        <v>6565290.9000000004</v>
      </c>
      <c r="D32" s="5">
        <f t="shared" si="0"/>
        <v>11471156.850000001</v>
      </c>
      <c r="E32" s="5">
        <v>10804273.24</v>
      </c>
      <c r="F32" s="5">
        <v>10329277.24</v>
      </c>
      <c r="G32" s="5">
        <f t="shared" si="1"/>
        <v>666883.61000000127</v>
      </c>
    </row>
    <row r="33" spans="1:7" x14ac:dyDescent="0.2">
      <c r="A33" s="39" t="s">
        <v>38</v>
      </c>
      <c r="B33" s="5">
        <f>SUM(B34:B42)</f>
        <v>17466747.079999998</v>
      </c>
      <c r="C33" s="5">
        <f>SUM(C34:C42)</f>
        <v>22848501.25</v>
      </c>
      <c r="D33" s="5">
        <f t="shared" si="0"/>
        <v>40315248.329999998</v>
      </c>
      <c r="E33" s="5">
        <f>SUM(E34:E42)</f>
        <v>38606722.210000001</v>
      </c>
      <c r="F33" s="5">
        <f>SUM(F34:F42)</f>
        <v>36591202.210000001</v>
      </c>
      <c r="G33" s="5">
        <f t="shared" si="1"/>
        <v>1708526.1199999973</v>
      </c>
    </row>
    <row r="34" spans="1:7" x14ac:dyDescent="0.2">
      <c r="A34" s="40" t="s">
        <v>39</v>
      </c>
      <c r="B34" s="5">
        <v>6467286.8200000003</v>
      </c>
      <c r="C34" s="5">
        <v>14972754.720000001</v>
      </c>
      <c r="D34" s="5">
        <f t="shared" si="0"/>
        <v>21440041.539999999</v>
      </c>
      <c r="E34" s="5">
        <v>21199147.289999999</v>
      </c>
      <c r="F34" s="5">
        <v>21199147.289999999</v>
      </c>
      <c r="G34" s="5">
        <f t="shared" si="1"/>
        <v>240894.25</v>
      </c>
    </row>
    <row r="35" spans="1:7" x14ac:dyDescent="0.2">
      <c r="A35" s="40" t="s">
        <v>40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</row>
    <row r="36" spans="1:7" x14ac:dyDescent="0.2">
      <c r="A36" s="40" t="s">
        <v>41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</row>
    <row r="37" spans="1:7" x14ac:dyDescent="0.2">
      <c r="A37" s="40" t="s">
        <v>42</v>
      </c>
      <c r="B37" s="5">
        <v>3534229.69</v>
      </c>
      <c r="C37" s="5">
        <v>6880649.7999999998</v>
      </c>
      <c r="D37" s="5">
        <f t="shared" si="0"/>
        <v>10414879.49</v>
      </c>
      <c r="E37" s="5">
        <v>9428056.9199999999</v>
      </c>
      <c r="F37" s="5">
        <v>7412536.9199999999</v>
      </c>
      <c r="G37" s="5">
        <f t="shared" si="1"/>
        <v>986822.5700000003</v>
      </c>
    </row>
    <row r="38" spans="1:7" x14ac:dyDescent="0.2">
      <c r="A38" s="40" t="s">
        <v>43</v>
      </c>
      <c r="B38" s="5">
        <v>7465230.5700000003</v>
      </c>
      <c r="C38" s="5">
        <v>995096.73</v>
      </c>
      <c r="D38" s="5">
        <f t="shared" si="0"/>
        <v>8460327.3000000007</v>
      </c>
      <c r="E38" s="5">
        <v>7979518</v>
      </c>
      <c r="F38" s="5">
        <v>7979518</v>
      </c>
      <c r="G38" s="5">
        <f t="shared" si="1"/>
        <v>480809.30000000075</v>
      </c>
    </row>
    <row r="39" spans="1:7" x14ac:dyDescent="0.2">
      <c r="A39" s="40" t="s">
        <v>44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</row>
    <row r="40" spans="1:7" x14ac:dyDescent="0.2">
      <c r="A40" s="40" t="s">
        <v>45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</row>
    <row r="41" spans="1:7" x14ac:dyDescent="0.2">
      <c r="A41" s="40" t="s">
        <v>46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</row>
    <row r="42" spans="1:7" x14ac:dyDescent="0.2">
      <c r="A42" s="40" t="s">
        <v>47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</row>
    <row r="43" spans="1:7" x14ac:dyDescent="0.2">
      <c r="A43" s="39" t="s">
        <v>48</v>
      </c>
      <c r="B43" s="5">
        <f>SUM(B44:B52)</f>
        <v>1321817.01</v>
      </c>
      <c r="C43" s="5">
        <f>SUM(C44:C52)</f>
        <v>1156815.3900000001</v>
      </c>
      <c r="D43" s="5">
        <f t="shared" si="0"/>
        <v>2478632.4000000004</v>
      </c>
      <c r="E43" s="5">
        <f>SUM(E44:E52)</f>
        <v>2223173.2599999998</v>
      </c>
      <c r="F43" s="5">
        <f>SUM(F44:F52)</f>
        <v>2223173.2599999998</v>
      </c>
      <c r="G43" s="5">
        <f t="shared" si="1"/>
        <v>255459.1400000006</v>
      </c>
    </row>
    <row r="44" spans="1:7" x14ac:dyDescent="0.2">
      <c r="A44" s="40" t="s">
        <v>49</v>
      </c>
      <c r="B44" s="5">
        <v>781182.91</v>
      </c>
      <c r="C44" s="5">
        <v>-57548</v>
      </c>
      <c r="D44" s="5">
        <f t="shared" si="0"/>
        <v>723634.91</v>
      </c>
      <c r="E44" s="5">
        <v>649494</v>
      </c>
      <c r="F44" s="5">
        <v>649494</v>
      </c>
      <c r="G44" s="5">
        <f t="shared" si="1"/>
        <v>74140.910000000033</v>
      </c>
    </row>
    <row r="45" spans="1:7" x14ac:dyDescent="0.2">
      <c r="A45" s="40" t="s">
        <v>50</v>
      </c>
      <c r="B45" s="5">
        <v>21000</v>
      </c>
      <c r="C45" s="5">
        <v>117690</v>
      </c>
      <c r="D45" s="5">
        <f t="shared" si="0"/>
        <v>138690</v>
      </c>
      <c r="E45" s="5">
        <v>133640</v>
      </c>
      <c r="F45" s="5">
        <v>133640</v>
      </c>
      <c r="G45" s="5">
        <f t="shared" si="1"/>
        <v>5050</v>
      </c>
    </row>
    <row r="46" spans="1:7" x14ac:dyDescent="0.2">
      <c r="A46" s="40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</row>
    <row r="47" spans="1:7" x14ac:dyDescent="0.2">
      <c r="A47" s="40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</row>
    <row r="48" spans="1:7" x14ac:dyDescent="0.2">
      <c r="A48" s="40" t="s">
        <v>53</v>
      </c>
      <c r="B48" s="5">
        <v>55000</v>
      </c>
      <c r="C48" s="5">
        <v>391850.84</v>
      </c>
      <c r="D48" s="5">
        <f t="shared" si="0"/>
        <v>446850.84</v>
      </c>
      <c r="E48" s="5">
        <v>446129.24</v>
      </c>
      <c r="F48" s="5">
        <v>446129.24</v>
      </c>
      <c r="G48" s="5">
        <f t="shared" si="1"/>
        <v>721.60000000003492</v>
      </c>
    </row>
    <row r="49" spans="1:7" x14ac:dyDescent="0.2">
      <c r="A49" s="40" t="s">
        <v>54</v>
      </c>
      <c r="B49" s="5">
        <v>296683.3</v>
      </c>
      <c r="C49" s="5">
        <v>554667.73</v>
      </c>
      <c r="D49" s="5">
        <f t="shared" si="0"/>
        <v>851351.03</v>
      </c>
      <c r="E49" s="5">
        <v>810795.2</v>
      </c>
      <c r="F49" s="5">
        <v>810795.2</v>
      </c>
      <c r="G49" s="5">
        <f t="shared" si="1"/>
        <v>40555.830000000075</v>
      </c>
    </row>
    <row r="50" spans="1:7" x14ac:dyDescent="0.2">
      <c r="A50" s="40" t="s">
        <v>55</v>
      </c>
      <c r="B50" s="5">
        <v>35000</v>
      </c>
      <c r="C50" s="5">
        <v>152000</v>
      </c>
      <c r="D50" s="5">
        <f t="shared" si="0"/>
        <v>187000</v>
      </c>
      <c r="E50" s="5">
        <v>167960</v>
      </c>
      <c r="F50" s="5">
        <v>167960</v>
      </c>
      <c r="G50" s="5">
        <f t="shared" si="1"/>
        <v>19040</v>
      </c>
    </row>
    <row r="51" spans="1:7" x14ac:dyDescent="0.2">
      <c r="A51" s="40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</row>
    <row r="52" spans="1:7" x14ac:dyDescent="0.2">
      <c r="A52" s="40" t="s">
        <v>57</v>
      </c>
      <c r="B52" s="5">
        <v>132950.79999999999</v>
      </c>
      <c r="C52" s="5">
        <v>-1845.18</v>
      </c>
      <c r="D52" s="5">
        <f t="shared" si="0"/>
        <v>131105.62</v>
      </c>
      <c r="E52" s="5">
        <v>15154.82</v>
      </c>
      <c r="F52" s="5">
        <v>15154.82</v>
      </c>
      <c r="G52" s="5">
        <f t="shared" si="1"/>
        <v>115950.79999999999</v>
      </c>
    </row>
    <row r="53" spans="1:7" x14ac:dyDescent="0.2">
      <c r="A53" s="39" t="s">
        <v>58</v>
      </c>
      <c r="B53" s="5">
        <f>SUM(B54:B56)</f>
        <v>200001</v>
      </c>
      <c r="C53" s="5">
        <f>SUM(C54:C56)</f>
        <v>90263622.049999997</v>
      </c>
      <c r="D53" s="5">
        <f t="shared" si="0"/>
        <v>90463623.049999997</v>
      </c>
      <c r="E53" s="5">
        <f>SUM(E54:E56)</f>
        <v>73635428.329999998</v>
      </c>
      <c r="F53" s="5">
        <f>SUM(F54:F56)</f>
        <v>60804367.880000003</v>
      </c>
      <c r="G53" s="5">
        <f t="shared" si="1"/>
        <v>16828194.719999999</v>
      </c>
    </row>
    <row r="54" spans="1:7" x14ac:dyDescent="0.2">
      <c r="A54" s="40" t="s">
        <v>59</v>
      </c>
      <c r="B54" s="5">
        <v>200000</v>
      </c>
      <c r="C54" s="5">
        <v>84980694.700000003</v>
      </c>
      <c r="D54" s="5">
        <f t="shared" si="0"/>
        <v>85180694.700000003</v>
      </c>
      <c r="E54" s="5">
        <v>68361180.980000004</v>
      </c>
      <c r="F54" s="5">
        <v>57660768.359999999</v>
      </c>
      <c r="G54" s="5">
        <f t="shared" si="1"/>
        <v>16819513.719999999</v>
      </c>
    </row>
    <row r="55" spans="1:7" x14ac:dyDescent="0.2">
      <c r="A55" s="40" t="s">
        <v>60</v>
      </c>
      <c r="B55" s="5">
        <v>0</v>
      </c>
      <c r="C55" s="5">
        <v>5192927.3499999996</v>
      </c>
      <c r="D55" s="5">
        <f t="shared" si="0"/>
        <v>5192927.3499999996</v>
      </c>
      <c r="E55" s="5">
        <v>5192927.3499999996</v>
      </c>
      <c r="F55" s="5">
        <v>3062279.52</v>
      </c>
      <c r="G55" s="5">
        <f t="shared" si="1"/>
        <v>0</v>
      </c>
    </row>
    <row r="56" spans="1:7" x14ac:dyDescent="0.2">
      <c r="A56" s="40" t="s">
        <v>61</v>
      </c>
      <c r="B56" s="5">
        <v>1</v>
      </c>
      <c r="C56" s="5">
        <v>90000</v>
      </c>
      <c r="D56" s="5">
        <f t="shared" si="0"/>
        <v>90001</v>
      </c>
      <c r="E56" s="5">
        <v>81320</v>
      </c>
      <c r="F56" s="5">
        <v>81320</v>
      </c>
      <c r="G56" s="5">
        <f t="shared" si="1"/>
        <v>8681</v>
      </c>
    </row>
    <row r="57" spans="1:7" x14ac:dyDescent="0.2">
      <c r="A57" s="39" t="s">
        <v>62</v>
      </c>
      <c r="B57" s="5">
        <f>SUM(B58:B64)</f>
        <v>32000</v>
      </c>
      <c r="C57" s="5">
        <f>SUM(C58:C64)</f>
        <v>592486.17000000004</v>
      </c>
      <c r="D57" s="5">
        <f t="shared" si="0"/>
        <v>624486.17000000004</v>
      </c>
      <c r="E57" s="5">
        <f>SUM(E58:E64)</f>
        <v>0</v>
      </c>
      <c r="F57" s="5">
        <f>SUM(F58:F64)</f>
        <v>0</v>
      </c>
      <c r="G57" s="5">
        <f t="shared" si="1"/>
        <v>624486.17000000004</v>
      </c>
    </row>
    <row r="58" spans="1:7" x14ac:dyDescent="0.2">
      <c r="A58" s="40" t="s">
        <v>63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</row>
    <row r="59" spans="1:7" x14ac:dyDescent="0.2">
      <c r="A59" s="40" t="s">
        <v>64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</row>
    <row r="60" spans="1:7" x14ac:dyDescent="0.2">
      <c r="A60" s="40" t="s">
        <v>65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</row>
    <row r="61" spans="1:7" x14ac:dyDescent="0.2">
      <c r="A61" s="40" t="s">
        <v>66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</row>
    <row r="62" spans="1:7" x14ac:dyDescent="0.2">
      <c r="A62" s="40" t="s">
        <v>67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</row>
    <row r="63" spans="1:7" x14ac:dyDescent="0.2">
      <c r="A63" s="40" t="s">
        <v>68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</row>
    <row r="64" spans="1:7" x14ac:dyDescent="0.2">
      <c r="A64" s="40" t="s">
        <v>69</v>
      </c>
      <c r="B64" s="5">
        <v>32000</v>
      </c>
      <c r="C64" s="5">
        <v>592486.17000000004</v>
      </c>
      <c r="D64" s="5">
        <f t="shared" si="0"/>
        <v>624486.17000000004</v>
      </c>
      <c r="E64" s="5">
        <v>0</v>
      </c>
      <c r="F64" s="5">
        <v>0</v>
      </c>
      <c r="G64" s="5">
        <f t="shared" si="1"/>
        <v>624486.17000000004</v>
      </c>
    </row>
    <row r="65" spans="1:7" x14ac:dyDescent="0.2">
      <c r="A65" s="39" t="s">
        <v>70</v>
      </c>
      <c r="B65" s="5">
        <f>SUM(B66:B68)</f>
        <v>41877189.119999997</v>
      </c>
      <c r="C65" s="5">
        <f>SUM(C66:C68)</f>
        <v>-24968374.98</v>
      </c>
      <c r="D65" s="5">
        <f t="shared" si="0"/>
        <v>16908814.139999997</v>
      </c>
      <c r="E65" s="5">
        <f>SUM(E66:E68)</f>
        <v>455000</v>
      </c>
      <c r="F65" s="5">
        <f>SUM(F66:F68)</f>
        <v>455000</v>
      </c>
      <c r="G65" s="5">
        <f t="shared" si="1"/>
        <v>16453814.139999997</v>
      </c>
    </row>
    <row r="66" spans="1:7" x14ac:dyDescent="0.2">
      <c r="A66" s="40" t="s">
        <v>71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</row>
    <row r="67" spans="1:7" x14ac:dyDescent="0.2">
      <c r="A67" s="40" t="s">
        <v>72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</row>
    <row r="68" spans="1:7" x14ac:dyDescent="0.2">
      <c r="A68" s="40" t="s">
        <v>73</v>
      </c>
      <c r="B68" s="5">
        <v>41877189.119999997</v>
      </c>
      <c r="C68" s="5">
        <v>-24968374.98</v>
      </c>
      <c r="D68" s="5">
        <f t="shared" si="0"/>
        <v>16908814.139999997</v>
      </c>
      <c r="E68" s="5">
        <v>455000</v>
      </c>
      <c r="F68" s="5">
        <v>455000</v>
      </c>
      <c r="G68" s="5">
        <f t="shared" si="1"/>
        <v>16453814.139999997</v>
      </c>
    </row>
    <row r="69" spans="1:7" x14ac:dyDescent="0.2">
      <c r="A69" s="39" t="s">
        <v>74</v>
      </c>
      <c r="B69" s="5">
        <f>SUM(B70:B76)</f>
        <v>18310490.809999999</v>
      </c>
      <c r="C69" s="5">
        <f>SUM(C70:C76)</f>
        <v>1426836.69</v>
      </c>
      <c r="D69" s="5">
        <f t="shared" si="0"/>
        <v>19737327.5</v>
      </c>
      <c r="E69" s="5">
        <f>SUM(E70:E76)</f>
        <v>19696738.98</v>
      </c>
      <c r="F69" s="5">
        <f>SUM(F70:F76)</f>
        <v>19696738.98</v>
      </c>
      <c r="G69" s="5">
        <f t="shared" si="1"/>
        <v>40588.519999999553</v>
      </c>
    </row>
    <row r="70" spans="1:7" x14ac:dyDescent="0.2">
      <c r="A70" s="40" t="s">
        <v>75</v>
      </c>
      <c r="B70" s="5">
        <v>17673163.309999999</v>
      </c>
      <c r="C70" s="5">
        <v>1526836.69</v>
      </c>
      <c r="D70" s="5">
        <f t="shared" ref="D70:D76" si="2">B70+C70</f>
        <v>19200000</v>
      </c>
      <c r="E70" s="5">
        <v>19200000</v>
      </c>
      <c r="F70" s="5">
        <v>19200000</v>
      </c>
      <c r="G70" s="5">
        <f t="shared" ref="G70:G76" si="3">D70-E70</f>
        <v>0</v>
      </c>
    </row>
    <row r="71" spans="1:7" x14ac:dyDescent="0.2">
      <c r="A71" s="40" t="s">
        <v>76</v>
      </c>
      <c r="B71" s="5">
        <v>637327.5</v>
      </c>
      <c r="C71" s="5">
        <v>-100000</v>
      </c>
      <c r="D71" s="5">
        <f t="shared" si="2"/>
        <v>537327.5</v>
      </c>
      <c r="E71" s="5">
        <v>496738.98</v>
      </c>
      <c r="F71" s="5">
        <v>496738.98</v>
      </c>
      <c r="G71" s="5">
        <f t="shared" si="3"/>
        <v>40588.520000000019</v>
      </c>
    </row>
    <row r="72" spans="1:7" x14ac:dyDescent="0.2">
      <c r="A72" s="40" t="s">
        <v>77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</row>
    <row r="73" spans="1:7" x14ac:dyDescent="0.2">
      <c r="A73" s="40" t="s">
        <v>78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</row>
    <row r="74" spans="1:7" x14ac:dyDescent="0.2">
      <c r="A74" s="40" t="s">
        <v>79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</row>
    <row r="75" spans="1:7" x14ac:dyDescent="0.2">
      <c r="A75" s="40" t="s">
        <v>80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</row>
    <row r="76" spans="1:7" x14ac:dyDescent="0.2">
      <c r="A76" s="41" t="s">
        <v>81</v>
      </c>
      <c r="B76" s="38">
        <v>0</v>
      </c>
      <c r="C76" s="38">
        <v>0</v>
      </c>
      <c r="D76" s="38">
        <f t="shared" si="2"/>
        <v>0</v>
      </c>
      <c r="E76" s="38">
        <v>0</v>
      </c>
      <c r="F76" s="38">
        <v>0</v>
      </c>
      <c r="G76" s="38">
        <f t="shared" si="3"/>
        <v>0</v>
      </c>
    </row>
    <row r="77" spans="1:7" x14ac:dyDescent="0.2">
      <c r="A77" s="42" t="s">
        <v>82</v>
      </c>
      <c r="B77" s="30">
        <f t="shared" ref="B77:G77" si="4">SUM(B5+B13+B23+B33+B43+B53+B57+B65+B69)</f>
        <v>236371028.31999999</v>
      </c>
      <c r="C77" s="30">
        <f t="shared" si="4"/>
        <v>118202267.83999996</v>
      </c>
      <c r="D77" s="30">
        <f t="shared" si="4"/>
        <v>354573296.15999997</v>
      </c>
      <c r="E77" s="30">
        <f t="shared" si="4"/>
        <v>305033161.88999999</v>
      </c>
      <c r="F77" s="30">
        <f t="shared" si="4"/>
        <v>289299202.09000003</v>
      </c>
      <c r="G77" s="30">
        <f t="shared" si="4"/>
        <v>49540134.269999996</v>
      </c>
    </row>
    <row r="79" spans="1:7" ht="14.25" x14ac:dyDescent="0.2">
      <c r="A79" s="29" t="s">
        <v>177</v>
      </c>
    </row>
    <row r="83" spans="1:6" x14ac:dyDescent="0.2">
      <c r="A83" s="24"/>
      <c r="D83" s="24"/>
      <c r="E83" s="24"/>
      <c r="F83" s="24"/>
    </row>
    <row r="84" spans="1:6" ht="12" x14ac:dyDescent="0.2">
      <c r="A84" s="25" t="s">
        <v>129</v>
      </c>
      <c r="D84" s="54" t="s">
        <v>130</v>
      </c>
      <c r="E84" s="54"/>
      <c r="F84" s="54"/>
    </row>
    <row r="85" spans="1:6" ht="65.25" customHeight="1" x14ac:dyDescent="0.2">
      <c r="A85" s="26" t="s">
        <v>131</v>
      </c>
      <c r="D85" s="55" t="s">
        <v>132</v>
      </c>
      <c r="E85" s="55"/>
      <c r="F85" s="55"/>
    </row>
    <row r="86" spans="1:6" ht="12" x14ac:dyDescent="0.2">
      <c r="A86" s="25" t="s">
        <v>133</v>
      </c>
      <c r="D86" s="27"/>
      <c r="E86" s="27"/>
    </row>
    <row r="87" spans="1:6" ht="12" x14ac:dyDescent="0.2">
      <c r="A87" s="25" t="s">
        <v>134</v>
      </c>
      <c r="D87" s="48"/>
      <c r="E87" s="48"/>
    </row>
  </sheetData>
  <sheetProtection formatCells="0" formatColumns="0" formatRows="0" autoFilter="0"/>
  <mergeCells count="5">
    <mergeCell ref="D87:E87"/>
    <mergeCell ref="A1:G1"/>
    <mergeCell ref="G2:G3"/>
    <mergeCell ref="D84:F84"/>
    <mergeCell ref="D85:F85"/>
  </mergeCells>
  <printOptions horizontalCentered="1"/>
  <pageMargins left="0.47244094488188981" right="0.39370078740157483" top="0.47244094488188981" bottom="0.43307086614173229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47.6640625" style="1" customWidth="1"/>
    <col min="2" max="6" width="18.33203125" style="1" customWidth="1"/>
    <col min="7" max="7" width="19.5" style="1" customWidth="1"/>
    <col min="8" max="16384" width="12" style="1"/>
  </cols>
  <sheetData>
    <row r="1" spans="1:7" ht="45" customHeight="1" x14ac:dyDescent="0.2">
      <c r="A1" s="56" t="s">
        <v>180</v>
      </c>
      <c r="B1" s="57"/>
      <c r="C1" s="57"/>
      <c r="D1" s="57"/>
      <c r="E1" s="57"/>
      <c r="F1" s="57"/>
      <c r="G1" s="58"/>
    </row>
    <row r="2" spans="1:7" x14ac:dyDescent="0.2">
      <c r="A2" s="35"/>
      <c r="B2" s="17" t="s">
        <v>0</v>
      </c>
      <c r="C2" s="18"/>
      <c r="D2" s="18"/>
      <c r="E2" s="18"/>
      <c r="F2" s="19"/>
      <c r="G2" s="52" t="s">
        <v>1</v>
      </c>
    </row>
    <row r="3" spans="1:7" ht="24.95" customHeight="1" x14ac:dyDescent="0.2">
      <c r="A3" s="36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3"/>
    </row>
    <row r="4" spans="1:7" x14ac:dyDescent="0.2">
      <c r="A4" s="37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1"/>
      <c r="B5" s="6"/>
      <c r="C5" s="6"/>
      <c r="D5" s="6"/>
      <c r="E5" s="6"/>
      <c r="F5" s="6"/>
      <c r="G5" s="6"/>
    </row>
    <row r="6" spans="1:7" x14ac:dyDescent="0.2">
      <c r="A6" s="32" t="s">
        <v>83</v>
      </c>
      <c r="B6" s="5">
        <v>161334340.49000001</v>
      </c>
      <c r="C6" s="5">
        <v>34255517.240000002</v>
      </c>
      <c r="D6" s="5">
        <v>195589857.73000002</v>
      </c>
      <c r="E6" s="5">
        <v>180340895.00999999</v>
      </c>
      <c r="F6" s="5">
        <v>177437995.66</v>
      </c>
      <c r="G6" s="5">
        <v>15248962.720000029</v>
      </c>
    </row>
    <row r="7" spans="1:7" x14ac:dyDescent="0.2">
      <c r="A7" s="32"/>
      <c r="B7" s="5"/>
      <c r="C7" s="5"/>
      <c r="D7" s="5"/>
      <c r="E7" s="5"/>
      <c r="F7" s="5"/>
      <c r="G7" s="5"/>
    </row>
    <row r="8" spans="1:7" x14ac:dyDescent="0.2">
      <c r="A8" s="32" t="s">
        <v>84</v>
      </c>
      <c r="B8" s="5">
        <v>49898293.950000003</v>
      </c>
      <c r="C8" s="5">
        <v>81424817.180000007</v>
      </c>
      <c r="D8" s="5">
        <v>131323111.13000001</v>
      </c>
      <c r="E8" s="5">
        <v>97512748.879999995</v>
      </c>
      <c r="F8" s="5">
        <v>84681688.430000007</v>
      </c>
      <c r="G8" s="5">
        <v>33810362.250000015</v>
      </c>
    </row>
    <row r="9" spans="1:7" x14ac:dyDescent="0.2">
      <c r="A9" s="32"/>
      <c r="B9" s="5"/>
      <c r="C9" s="5"/>
      <c r="D9" s="5"/>
      <c r="E9" s="5"/>
      <c r="F9" s="5"/>
      <c r="G9" s="5"/>
    </row>
    <row r="10" spans="1:7" x14ac:dyDescent="0.2">
      <c r="A10" s="32" t="s">
        <v>85</v>
      </c>
      <c r="B10" s="5">
        <v>17673163.309999999</v>
      </c>
      <c r="C10" s="5">
        <v>1526836.69</v>
      </c>
      <c r="D10" s="5">
        <v>19200000</v>
      </c>
      <c r="E10" s="5">
        <v>19200000</v>
      </c>
      <c r="F10" s="5">
        <v>19200000</v>
      </c>
      <c r="G10" s="5">
        <v>0</v>
      </c>
    </row>
    <row r="11" spans="1:7" x14ac:dyDescent="0.2">
      <c r="A11" s="32"/>
      <c r="B11" s="5"/>
      <c r="C11" s="5"/>
      <c r="D11" s="5"/>
      <c r="E11" s="5"/>
      <c r="F11" s="5"/>
      <c r="G11" s="5"/>
    </row>
    <row r="12" spans="1:7" x14ac:dyDescent="0.2">
      <c r="A12" s="32" t="s">
        <v>43</v>
      </c>
      <c r="B12" s="5">
        <v>7465230.5700000003</v>
      </c>
      <c r="C12" s="5">
        <v>995096.73</v>
      </c>
      <c r="D12" s="5">
        <v>8460327.3000000007</v>
      </c>
      <c r="E12" s="5">
        <v>7979518</v>
      </c>
      <c r="F12" s="5">
        <v>7979518</v>
      </c>
      <c r="G12" s="5">
        <v>480809.30000000075</v>
      </c>
    </row>
    <row r="13" spans="1:7" x14ac:dyDescent="0.2">
      <c r="A13" s="32"/>
      <c r="B13" s="5"/>
      <c r="C13" s="5"/>
      <c r="D13" s="5"/>
      <c r="E13" s="5"/>
      <c r="F13" s="5"/>
      <c r="G13" s="5"/>
    </row>
    <row r="14" spans="1:7" x14ac:dyDescent="0.2">
      <c r="A14" s="32" t="s">
        <v>71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33"/>
      <c r="B15" s="38"/>
      <c r="C15" s="38"/>
      <c r="D15" s="38"/>
      <c r="E15" s="38"/>
      <c r="F15" s="38"/>
      <c r="G15" s="38"/>
    </row>
    <row r="16" spans="1:7" x14ac:dyDescent="0.2">
      <c r="A16" s="34" t="s">
        <v>82</v>
      </c>
      <c r="B16" s="30">
        <v>236371028.31999999</v>
      </c>
      <c r="C16" s="30">
        <v>118202267.84000002</v>
      </c>
      <c r="D16" s="30">
        <v>354573296.16000003</v>
      </c>
      <c r="E16" s="30">
        <v>305033161.88999999</v>
      </c>
      <c r="F16" s="30">
        <v>289299202.09000003</v>
      </c>
      <c r="G16" s="30">
        <v>49540134.270000041</v>
      </c>
    </row>
    <row r="18" spans="1:6" ht="12.75" x14ac:dyDescent="0.2">
      <c r="A18" s="28" t="s">
        <v>177</v>
      </c>
    </row>
    <row r="20" spans="1:6" ht="45.75" customHeight="1" x14ac:dyDescent="0.2">
      <c r="A20" s="24"/>
      <c r="D20" s="24"/>
      <c r="E20" s="24"/>
      <c r="F20" s="24"/>
    </row>
    <row r="21" spans="1:6" ht="12" x14ac:dyDescent="0.2">
      <c r="A21" s="25" t="s">
        <v>129</v>
      </c>
      <c r="D21" s="54" t="s">
        <v>130</v>
      </c>
      <c r="E21" s="54"/>
      <c r="F21" s="54"/>
    </row>
    <row r="22" spans="1:6" ht="60" customHeight="1" x14ac:dyDescent="0.2">
      <c r="A22" s="26" t="s">
        <v>131</v>
      </c>
      <c r="D22" s="55" t="s">
        <v>132</v>
      </c>
      <c r="E22" s="55"/>
      <c r="F22" s="55"/>
    </row>
    <row r="23" spans="1:6" ht="12" x14ac:dyDescent="0.2">
      <c r="A23" s="25" t="s">
        <v>133</v>
      </c>
      <c r="D23" s="27"/>
      <c r="E23" s="27"/>
    </row>
    <row r="24" spans="1:6" ht="12" x14ac:dyDescent="0.2">
      <c r="A24" s="25" t="s">
        <v>134</v>
      </c>
      <c r="D24" s="48"/>
      <c r="E24" s="48"/>
    </row>
  </sheetData>
  <sheetProtection formatCells="0" formatColumns="0" formatRows="0" autoFilter="0"/>
  <mergeCells count="5">
    <mergeCell ref="G2:G3"/>
    <mergeCell ref="A1:G1"/>
    <mergeCell ref="D21:F21"/>
    <mergeCell ref="D22:F22"/>
    <mergeCell ref="D24:E24"/>
  </mergeCells>
  <printOptions horizontalCentered="1"/>
  <pageMargins left="0.34" right="0.48" top="0.56000000000000005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2"/>
  <sheetViews>
    <sheetView showGridLines="0" tabSelected="1" topLeftCell="B10" workbookViewId="0">
      <selection activeCell="E88" sqref="E8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6" t="s">
        <v>179</v>
      </c>
      <c r="B1" s="57"/>
      <c r="C1" s="57"/>
      <c r="D1" s="57"/>
      <c r="E1" s="57"/>
      <c r="F1" s="57"/>
      <c r="G1" s="58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35"/>
      <c r="B3" s="17" t="s">
        <v>0</v>
      </c>
      <c r="C3" s="18"/>
      <c r="D3" s="18"/>
      <c r="E3" s="18"/>
      <c r="F3" s="19"/>
      <c r="G3" s="52" t="s">
        <v>1</v>
      </c>
    </row>
    <row r="4" spans="1:7" ht="24.95" customHeight="1" x14ac:dyDescent="0.2">
      <c r="A4" s="36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53"/>
    </row>
    <row r="5" spans="1:7" x14ac:dyDescent="0.2">
      <c r="A5" s="37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46" t="s">
        <v>136</v>
      </c>
      <c r="B6" s="5">
        <v>4967576.3600000003</v>
      </c>
      <c r="C6" s="5">
        <v>4769993.7699999996</v>
      </c>
      <c r="D6" s="5">
        <v>9737570.129999999</v>
      </c>
      <c r="E6" s="5">
        <v>9053234.1899999995</v>
      </c>
      <c r="F6" s="5">
        <v>9027189.4499999993</v>
      </c>
      <c r="G6" s="5">
        <v>684335.93999999948</v>
      </c>
    </row>
    <row r="7" spans="1:7" x14ac:dyDescent="0.2">
      <c r="A7" s="46" t="s">
        <v>137</v>
      </c>
      <c r="B7" s="5">
        <v>387156.08</v>
      </c>
      <c r="C7" s="5">
        <v>-24291.75</v>
      </c>
      <c r="D7" s="5">
        <v>362864.33</v>
      </c>
      <c r="E7" s="5">
        <v>354027.69</v>
      </c>
      <c r="F7" s="5">
        <v>352346.91</v>
      </c>
      <c r="G7" s="5">
        <v>8836.640000000014</v>
      </c>
    </row>
    <row r="8" spans="1:7" x14ac:dyDescent="0.2">
      <c r="A8" s="46" t="s">
        <v>138</v>
      </c>
      <c r="B8" s="5">
        <v>522433.45</v>
      </c>
      <c r="C8" s="5">
        <v>-30159.37</v>
      </c>
      <c r="D8" s="5">
        <v>492274.08</v>
      </c>
      <c r="E8" s="5">
        <v>478150.81</v>
      </c>
      <c r="F8" s="5">
        <v>476129.47</v>
      </c>
      <c r="G8" s="5">
        <v>14123.270000000019</v>
      </c>
    </row>
    <row r="9" spans="1:7" x14ac:dyDescent="0.2">
      <c r="A9" s="46" t="s">
        <v>139</v>
      </c>
      <c r="B9" s="5">
        <v>2101948.7400000002</v>
      </c>
      <c r="C9" s="5">
        <v>358317.75</v>
      </c>
      <c r="D9" s="5">
        <v>2460266.4900000002</v>
      </c>
      <c r="E9" s="5">
        <v>2055396.09</v>
      </c>
      <c r="F9" s="5">
        <v>2051899.8</v>
      </c>
      <c r="G9" s="5">
        <v>404870.40000000014</v>
      </c>
    </row>
    <row r="10" spans="1:7" x14ac:dyDescent="0.2">
      <c r="A10" s="46" t="s">
        <v>140</v>
      </c>
      <c r="B10" s="5">
        <v>1303806.45</v>
      </c>
      <c r="C10" s="5">
        <v>443774.29</v>
      </c>
      <c r="D10" s="5">
        <v>1747580.74</v>
      </c>
      <c r="E10" s="5">
        <v>1614619.09</v>
      </c>
      <c r="F10" s="5">
        <v>1615153.72</v>
      </c>
      <c r="G10" s="5">
        <v>132961.64999999991</v>
      </c>
    </row>
    <row r="11" spans="1:7" x14ac:dyDescent="0.2">
      <c r="A11" s="46" t="s">
        <v>141</v>
      </c>
      <c r="B11" s="5">
        <v>13830325.800000001</v>
      </c>
      <c r="C11" s="5">
        <v>15075991.800000001</v>
      </c>
      <c r="D11" s="5">
        <v>28906317.600000001</v>
      </c>
      <c r="E11" s="5">
        <v>28656070.25</v>
      </c>
      <c r="F11" s="5">
        <v>28619465.300000001</v>
      </c>
      <c r="G11" s="5">
        <v>250247.35000000149</v>
      </c>
    </row>
    <row r="12" spans="1:7" x14ac:dyDescent="0.2">
      <c r="A12" s="46" t="s">
        <v>142</v>
      </c>
      <c r="B12" s="5">
        <v>491425.77</v>
      </c>
      <c r="C12" s="5">
        <v>0</v>
      </c>
      <c r="D12" s="5">
        <v>491425.77</v>
      </c>
      <c r="E12" s="5">
        <v>482780</v>
      </c>
      <c r="F12" s="5">
        <v>482780</v>
      </c>
      <c r="G12" s="5">
        <v>8645.7700000000186</v>
      </c>
    </row>
    <row r="13" spans="1:7" x14ac:dyDescent="0.2">
      <c r="A13" s="46" t="s">
        <v>143</v>
      </c>
      <c r="B13" s="5">
        <v>977888.74</v>
      </c>
      <c r="C13" s="5">
        <v>-22040.77</v>
      </c>
      <c r="D13" s="5">
        <v>955847.97</v>
      </c>
      <c r="E13" s="5">
        <v>897201.58</v>
      </c>
      <c r="F13" s="5">
        <v>893601.64</v>
      </c>
      <c r="G13" s="5">
        <v>58646.390000000014</v>
      </c>
    </row>
    <row r="14" spans="1:7" x14ac:dyDescent="0.2">
      <c r="A14" s="46" t="s">
        <v>144</v>
      </c>
      <c r="B14" s="5">
        <v>1299959.7</v>
      </c>
      <c r="C14" s="5">
        <v>39705.49</v>
      </c>
      <c r="D14" s="5">
        <v>1339665.19</v>
      </c>
      <c r="E14" s="5">
        <v>1127793.51</v>
      </c>
      <c r="F14" s="5">
        <v>1123026.6599999999</v>
      </c>
      <c r="G14" s="5">
        <v>211871.67999999993</v>
      </c>
    </row>
    <row r="15" spans="1:7" x14ac:dyDescent="0.2">
      <c r="A15" s="46" t="s">
        <v>145</v>
      </c>
      <c r="B15" s="5">
        <v>783551.77</v>
      </c>
      <c r="C15" s="5">
        <v>2302.85</v>
      </c>
      <c r="D15" s="5">
        <v>785854.62</v>
      </c>
      <c r="E15" s="5">
        <v>763619.47</v>
      </c>
      <c r="F15" s="5">
        <v>760540.81</v>
      </c>
      <c r="G15" s="5">
        <v>22235.150000000023</v>
      </c>
    </row>
    <row r="16" spans="1:7" x14ac:dyDescent="0.2">
      <c r="A16" s="46" t="s">
        <v>146</v>
      </c>
      <c r="B16" s="5">
        <v>420207.53</v>
      </c>
      <c r="C16" s="5">
        <v>-5484.3</v>
      </c>
      <c r="D16" s="5">
        <v>414723.23000000004</v>
      </c>
      <c r="E16" s="5">
        <v>394901.75</v>
      </c>
      <c r="F16" s="5">
        <v>393145.26</v>
      </c>
      <c r="G16" s="5">
        <v>19821.48000000004</v>
      </c>
    </row>
    <row r="17" spans="1:7" x14ac:dyDescent="0.2">
      <c r="A17" s="46" t="s">
        <v>147</v>
      </c>
      <c r="B17" s="5">
        <v>1799770.75</v>
      </c>
      <c r="C17" s="5">
        <v>651726.37</v>
      </c>
      <c r="D17" s="5">
        <v>2451497.12</v>
      </c>
      <c r="E17" s="5">
        <v>2345387.7000000002</v>
      </c>
      <c r="F17" s="5">
        <v>2340259.5</v>
      </c>
      <c r="G17" s="5">
        <v>106109.41999999993</v>
      </c>
    </row>
    <row r="18" spans="1:7" x14ac:dyDescent="0.2">
      <c r="A18" s="46" t="s">
        <v>148</v>
      </c>
      <c r="B18" s="5">
        <v>2536763.0299999998</v>
      </c>
      <c r="C18" s="5">
        <v>637839.86</v>
      </c>
      <c r="D18" s="5">
        <v>3174602.8899999997</v>
      </c>
      <c r="E18" s="5">
        <v>2882595.96</v>
      </c>
      <c r="F18" s="5">
        <v>2875860.71</v>
      </c>
      <c r="G18" s="5">
        <v>292006.9299999997</v>
      </c>
    </row>
    <row r="19" spans="1:7" x14ac:dyDescent="0.2">
      <c r="A19" s="46" t="s">
        <v>149</v>
      </c>
      <c r="B19" s="5">
        <v>3453388.43</v>
      </c>
      <c r="C19" s="5">
        <v>-98123.82</v>
      </c>
      <c r="D19" s="5">
        <v>3355264.6100000003</v>
      </c>
      <c r="E19" s="5">
        <v>2938793.41</v>
      </c>
      <c r="F19" s="5">
        <v>2929664.38</v>
      </c>
      <c r="G19" s="5">
        <v>416471.20000000019</v>
      </c>
    </row>
    <row r="20" spans="1:7" x14ac:dyDescent="0.2">
      <c r="A20" s="46" t="s">
        <v>150</v>
      </c>
      <c r="B20" s="5">
        <v>30594474.370000001</v>
      </c>
      <c r="C20" s="5">
        <v>2772474.36</v>
      </c>
      <c r="D20" s="5">
        <v>33366948.73</v>
      </c>
      <c r="E20" s="5">
        <v>31778747.539999999</v>
      </c>
      <c r="F20" s="5">
        <v>31768076.800000001</v>
      </c>
      <c r="G20" s="5">
        <v>1588201.1900000013</v>
      </c>
    </row>
    <row r="21" spans="1:7" x14ac:dyDescent="0.2">
      <c r="A21" s="46" t="s">
        <v>151</v>
      </c>
      <c r="B21" s="5">
        <v>2546267.2400000002</v>
      </c>
      <c r="C21" s="5">
        <v>-15181.36</v>
      </c>
      <c r="D21" s="5">
        <v>2531085.8800000004</v>
      </c>
      <c r="E21" s="5">
        <v>2451909.92</v>
      </c>
      <c r="F21" s="5">
        <v>2441786.63</v>
      </c>
      <c r="G21" s="5">
        <v>79175.960000000428</v>
      </c>
    </row>
    <row r="22" spans="1:7" x14ac:dyDescent="0.2">
      <c r="A22" s="46" t="s">
        <v>152</v>
      </c>
      <c r="B22" s="5">
        <v>1538393.34</v>
      </c>
      <c r="C22" s="5">
        <v>46066.57</v>
      </c>
      <c r="D22" s="5">
        <v>1584459.9100000001</v>
      </c>
      <c r="E22" s="5">
        <v>1371214.12</v>
      </c>
      <c r="F22" s="5">
        <v>1366641.25</v>
      </c>
      <c r="G22" s="5">
        <v>213245.79000000004</v>
      </c>
    </row>
    <row r="23" spans="1:7" x14ac:dyDescent="0.2">
      <c r="A23" s="46" t="s">
        <v>153</v>
      </c>
      <c r="B23" s="5">
        <v>39252599.020000003</v>
      </c>
      <c r="C23" s="5">
        <v>-20149852.48</v>
      </c>
      <c r="D23" s="5">
        <v>19102746.540000003</v>
      </c>
      <c r="E23" s="5">
        <v>5905232.0099999998</v>
      </c>
      <c r="F23" s="5">
        <v>3882228.6</v>
      </c>
      <c r="G23" s="5">
        <v>13197514.530000003</v>
      </c>
    </row>
    <row r="24" spans="1:7" x14ac:dyDescent="0.2">
      <c r="A24" s="46" t="s">
        <v>154</v>
      </c>
      <c r="B24" s="5">
        <v>841088.33</v>
      </c>
      <c r="C24" s="5">
        <v>-105383.39</v>
      </c>
      <c r="D24" s="5">
        <v>735704.94</v>
      </c>
      <c r="E24" s="5">
        <v>493694.63</v>
      </c>
      <c r="F24" s="5">
        <v>493044.38</v>
      </c>
      <c r="G24" s="5">
        <v>242010.30999999994</v>
      </c>
    </row>
    <row r="25" spans="1:7" x14ac:dyDescent="0.2">
      <c r="A25" s="46" t="s">
        <v>155</v>
      </c>
      <c r="B25" s="5">
        <v>6901301.8399999999</v>
      </c>
      <c r="C25" s="5">
        <v>2463504.09</v>
      </c>
      <c r="D25" s="5">
        <v>9364805.9299999997</v>
      </c>
      <c r="E25" s="5">
        <v>5748954.5499999998</v>
      </c>
      <c r="F25" s="5">
        <v>5744270.1100000003</v>
      </c>
      <c r="G25" s="5">
        <v>3615851.38</v>
      </c>
    </row>
    <row r="26" spans="1:7" x14ac:dyDescent="0.2">
      <c r="A26" s="46" t="s">
        <v>156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46" t="s">
        <v>157</v>
      </c>
      <c r="B27" s="5">
        <v>1802103.16</v>
      </c>
      <c r="C27" s="5">
        <v>175059.59</v>
      </c>
      <c r="D27" s="5">
        <v>1977162.75</v>
      </c>
      <c r="E27" s="5">
        <v>1892862.65</v>
      </c>
      <c r="F27" s="5">
        <v>1886310.83</v>
      </c>
      <c r="G27" s="5">
        <v>84300.100000000093</v>
      </c>
    </row>
    <row r="28" spans="1:7" x14ac:dyDescent="0.2">
      <c r="A28" s="46" t="s">
        <v>158</v>
      </c>
      <c r="B28" s="5">
        <v>45384390.939999998</v>
      </c>
      <c r="C28" s="5">
        <v>1029255.08</v>
      </c>
      <c r="D28" s="5">
        <v>46413646.019999996</v>
      </c>
      <c r="E28" s="5">
        <v>43268324.43</v>
      </c>
      <c r="F28" s="5">
        <v>43112445.560000002</v>
      </c>
      <c r="G28" s="5">
        <v>3145321.5899999961</v>
      </c>
    </row>
    <row r="29" spans="1:7" x14ac:dyDescent="0.2">
      <c r="A29" s="46" t="s">
        <v>159</v>
      </c>
      <c r="B29" s="5">
        <v>10994296.550000001</v>
      </c>
      <c r="C29" s="5">
        <v>831823.53</v>
      </c>
      <c r="D29" s="5">
        <v>11826120.08</v>
      </c>
      <c r="E29" s="5">
        <v>10911121.67</v>
      </c>
      <c r="F29" s="5">
        <v>10761467.289999999</v>
      </c>
      <c r="G29" s="5">
        <v>914998.41000000015</v>
      </c>
    </row>
    <row r="30" spans="1:7" x14ac:dyDescent="0.2">
      <c r="A30" s="46" t="s">
        <v>160</v>
      </c>
      <c r="B30" s="5">
        <v>7784148.1600000001</v>
      </c>
      <c r="C30" s="5">
        <v>90614121.430000007</v>
      </c>
      <c r="D30" s="5">
        <v>98398269.590000004</v>
      </c>
      <c r="E30" s="5">
        <v>81023834.180000007</v>
      </c>
      <c r="F30" s="5">
        <v>68038438.819999993</v>
      </c>
      <c r="G30" s="5">
        <v>17374435.409999996</v>
      </c>
    </row>
    <row r="31" spans="1:7" x14ac:dyDescent="0.2">
      <c r="A31" s="46" t="s">
        <v>161</v>
      </c>
      <c r="B31" s="5">
        <v>3589897.05</v>
      </c>
      <c r="C31" s="5">
        <v>692443.41</v>
      </c>
      <c r="D31" s="5">
        <v>4282340.46</v>
      </c>
      <c r="E31" s="5">
        <v>3891279.27</v>
      </c>
      <c r="F31" s="5">
        <v>3859439.56</v>
      </c>
      <c r="G31" s="5">
        <v>391061.18999999994</v>
      </c>
    </row>
    <row r="32" spans="1:7" x14ac:dyDescent="0.2">
      <c r="A32" s="46" t="s">
        <v>162</v>
      </c>
      <c r="B32" s="5">
        <v>11197598.380000001</v>
      </c>
      <c r="C32" s="5">
        <v>4536739.9000000004</v>
      </c>
      <c r="D32" s="5">
        <v>15734338.280000001</v>
      </c>
      <c r="E32" s="5">
        <v>15135173.59</v>
      </c>
      <c r="F32" s="5">
        <v>15101482.060000001</v>
      </c>
      <c r="G32" s="5">
        <v>599164.69000000134</v>
      </c>
    </row>
    <row r="33" spans="1:7" x14ac:dyDescent="0.2">
      <c r="A33" s="46" t="s">
        <v>163</v>
      </c>
      <c r="B33" s="5">
        <v>3515811.11</v>
      </c>
      <c r="C33" s="5">
        <v>1368271.44</v>
      </c>
      <c r="D33" s="5">
        <v>4884082.55</v>
      </c>
      <c r="E33" s="5">
        <v>4665918.01</v>
      </c>
      <c r="F33" s="5">
        <v>4653902.68</v>
      </c>
      <c r="G33" s="5">
        <v>218164.54000000004</v>
      </c>
    </row>
    <row r="34" spans="1:7" x14ac:dyDescent="0.2">
      <c r="A34" s="46" t="s">
        <v>164</v>
      </c>
      <c r="B34" s="5">
        <v>2138133.86</v>
      </c>
      <c r="C34" s="5">
        <v>1348981.57</v>
      </c>
      <c r="D34" s="5">
        <v>3487115.4299999997</v>
      </c>
      <c r="E34" s="5">
        <v>3113054.21</v>
      </c>
      <c r="F34" s="5">
        <v>3107228.84</v>
      </c>
      <c r="G34" s="5">
        <v>374061.21999999974</v>
      </c>
    </row>
    <row r="35" spans="1:7" x14ac:dyDescent="0.2">
      <c r="A35" s="46" t="s">
        <v>165</v>
      </c>
      <c r="B35" s="5">
        <v>1552843.72</v>
      </c>
      <c r="C35" s="5">
        <v>220311.18</v>
      </c>
      <c r="D35" s="5">
        <v>1773154.9</v>
      </c>
      <c r="E35" s="5">
        <v>1587432.88</v>
      </c>
      <c r="F35" s="5">
        <v>1583625.43</v>
      </c>
      <c r="G35" s="5">
        <v>185722.02000000002</v>
      </c>
    </row>
    <row r="36" spans="1:7" x14ac:dyDescent="0.2">
      <c r="A36" s="46" t="s">
        <v>166</v>
      </c>
      <c r="B36" s="5">
        <v>1286178.18</v>
      </c>
      <c r="C36" s="5">
        <v>-22029.74</v>
      </c>
      <c r="D36" s="5">
        <v>1264148.44</v>
      </c>
      <c r="E36" s="5">
        <v>971342.61</v>
      </c>
      <c r="F36" s="5">
        <v>967918.74</v>
      </c>
      <c r="G36" s="5">
        <v>292805.82999999996</v>
      </c>
    </row>
    <row r="37" spans="1:7" x14ac:dyDescent="0.2">
      <c r="A37" s="46" t="s">
        <v>167</v>
      </c>
      <c r="B37" s="5">
        <v>7354690.1299999999</v>
      </c>
      <c r="C37" s="5">
        <v>4929517.7699999996</v>
      </c>
      <c r="D37" s="5">
        <v>12284207.899999999</v>
      </c>
      <c r="E37" s="5">
        <v>11156407.75</v>
      </c>
      <c r="F37" s="5">
        <v>11130005.41</v>
      </c>
      <c r="G37" s="5">
        <v>1127800.1499999985</v>
      </c>
    </row>
    <row r="38" spans="1:7" x14ac:dyDescent="0.2">
      <c r="A38" s="46" t="s">
        <v>168</v>
      </c>
      <c r="B38" s="5">
        <v>5882741.8099999996</v>
      </c>
      <c r="C38" s="5">
        <v>-1632718.52</v>
      </c>
      <c r="D38" s="5">
        <v>4250023.2899999991</v>
      </c>
      <c r="E38" s="5">
        <v>3724519.69</v>
      </c>
      <c r="F38" s="5">
        <v>3714873.73</v>
      </c>
      <c r="G38" s="5">
        <v>525503.59999999916</v>
      </c>
    </row>
    <row r="39" spans="1:7" x14ac:dyDescent="0.2">
      <c r="A39" s="46" t="s">
        <v>169</v>
      </c>
      <c r="B39" s="5">
        <v>1561177.47</v>
      </c>
      <c r="C39" s="5">
        <v>102739.15</v>
      </c>
      <c r="D39" s="5">
        <v>1663916.6199999999</v>
      </c>
      <c r="E39" s="5">
        <v>1552524</v>
      </c>
      <c r="F39" s="5">
        <v>1547131.38</v>
      </c>
      <c r="G39" s="5">
        <v>111392.61999999988</v>
      </c>
    </row>
    <row r="40" spans="1:7" x14ac:dyDescent="0.2">
      <c r="A40" s="46" t="s">
        <v>170</v>
      </c>
      <c r="B40" s="5">
        <v>4574487.95</v>
      </c>
      <c r="C40" s="5">
        <v>508603.4</v>
      </c>
      <c r="D40" s="5">
        <v>5083091.3500000006</v>
      </c>
      <c r="E40" s="5">
        <v>4490183.24</v>
      </c>
      <c r="F40" s="5">
        <v>4421767.26</v>
      </c>
      <c r="G40" s="5">
        <v>592908.11000000034</v>
      </c>
    </row>
    <row r="41" spans="1:7" x14ac:dyDescent="0.2">
      <c r="A41" s="46" t="s">
        <v>171</v>
      </c>
      <c r="B41" s="5">
        <v>3901950.09</v>
      </c>
      <c r="C41" s="5">
        <v>-285131.56</v>
      </c>
      <c r="D41" s="5">
        <v>3616818.53</v>
      </c>
      <c r="E41" s="5">
        <v>3225683.49</v>
      </c>
      <c r="F41" s="5">
        <v>3216597.66</v>
      </c>
      <c r="G41" s="5">
        <v>391135.03999999957</v>
      </c>
    </row>
    <row r="42" spans="1:7" x14ac:dyDescent="0.2">
      <c r="A42" s="46" t="s">
        <v>172</v>
      </c>
      <c r="B42" s="5">
        <v>470837.81</v>
      </c>
      <c r="C42" s="5">
        <v>-4772.8599999999997</v>
      </c>
      <c r="D42" s="5">
        <v>466064.95</v>
      </c>
      <c r="E42" s="5">
        <v>460148.68</v>
      </c>
      <c r="F42" s="5">
        <v>458713.51</v>
      </c>
      <c r="G42" s="5">
        <v>5916.2700000000186</v>
      </c>
    </row>
    <row r="43" spans="1:7" x14ac:dyDescent="0.2">
      <c r="A43" s="46" t="s">
        <v>173</v>
      </c>
      <c r="B43" s="5">
        <v>1793311.65</v>
      </c>
      <c r="C43" s="5">
        <v>76144.2</v>
      </c>
      <c r="D43" s="5">
        <v>1869455.8499999999</v>
      </c>
      <c r="E43" s="5">
        <v>1784620.16</v>
      </c>
      <c r="F43" s="5">
        <v>1729752.31</v>
      </c>
      <c r="G43" s="5">
        <v>84835.689999999944</v>
      </c>
    </row>
    <row r="44" spans="1:7" x14ac:dyDescent="0.2">
      <c r="A44" s="46" t="s">
        <v>174</v>
      </c>
      <c r="B44" s="5">
        <v>1512385.99</v>
      </c>
      <c r="C44" s="5">
        <v>170663.69</v>
      </c>
      <c r="D44" s="5">
        <v>1683049.68</v>
      </c>
      <c r="E44" s="5">
        <v>1544283.93</v>
      </c>
      <c r="F44" s="5">
        <v>1539091.56</v>
      </c>
      <c r="G44" s="5">
        <v>138765.75</v>
      </c>
    </row>
    <row r="45" spans="1:7" x14ac:dyDescent="0.2">
      <c r="A45" s="46" t="s">
        <v>175</v>
      </c>
      <c r="B45" s="5">
        <v>3523717.57</v>
      </c>
      <c r="C45" s="5">
        <v>2988994.85</v>
      </c>
      <c r="D45" s="5">
        <v>6512712.4199999999</v>
      </c>
      <c r="E45" s="5">
        <v>5261299.6100000003</v>
      </c>
      <c r="F45" s="5">
        <v>5254666.49</v>
      </c>
      <c r="G45" s="5">
        <v>1251412.8099999996</v>
      </c>
    </row>
    <row r="46" spans="1:7" x14ac:dyDescent="0.2">
      <c r="A46" s="46" t="s">
        <v>176</v>
      </c>
      <c r="B46" s="5">
        <v>0</v>
      </c>
      <c r="C46" s="5">
        <v>3742070.37</v>
      </c>
      <c r="D46" s="5">
        <v>3742070.37</v>
      </c>
      <c r="E46" s="5">
        <v>3578823.57</v>
      </c>
      <c r="F46" s="5">
        <v>3577231.59</v>
      </c>
      <c r="G46" s="5">
        <v>163246.80000000028</v>
      </c>
    </row>
    <row r="47" spans="1:7" x14ac:dyDescent="0.2">
      <c r="A47" s="46"/>
      <c r="B47" s="5"/>
      <c r="C47" s="5"/>
      <c r="D47" s="5"/>
      <c r="E47" s="5"/>
      <c r="F47" s="5"/>
      <c r="G47" s="5"/>
    </row>
    <row r="48" spans="1:7" x14ac:dyDescent="0.2">
      <c r="A48" s="45" t="s">
        <v>82</v>
      </c>
      <c r="B48" s="7">
        <v>236371028.32000002</v>
      </c>
      <c r="C48" s="7">
        <v>118202267.84000002</v>
      </c>
      <c r="D48" s="7">
        <v>354573296.16000003</v>
      </c>
      <c r="E48" s="7">
        <v>305033161.89000005</v>
      </c>
      <c r="F48" s="7">
        <v>289299202.08999997</v>
      </c>
      <c r="G48" s="7">
        <v>49540134.269999988</v>
      </c>
    </row>
    <row r="50" spans="1:7" hidden="1" x14ac:dyDescent="0.2"/>
    <row r="51" spans="1:7" ht="45" hidden="1" customHeight="1" x14ac:dyDescent="0.2">
      <c r="A51" s="56" t="s">
        <v>86</v>
      </c>
      <c r="B51" s="57"/>
      <c r="C51" s="57"/>
      <c r="D51" s="57"/>
      <c r="E51" s="57"/>
      <c r="F51" s="57"/>
      <c r="G51" s="58"/>
    </row>
    <row r="52" spans="1:7" hidden="1" x14ac:dyDescent="0.2"/>
    <row r="53" spans="1:7" hidden="1" x14ac:dyDescent="0.2">
      <c r="A53" s="14"/>
      <c r="B53" s="17" t="s">
        <v>0</v>
      </c>
      <c r="C53" s="18"/>
      <c r="D53" s="18"/>
      <c r="E53" s="18"/>
      <c r="F53" s="19"/>
      <c r="G53" s="52" t="s">
        <v>1</v>
      </c>
    </row>
    <row r="54" spans="1:7" ht="22.5" hidden="1" x14ac:dyDescent="0.2">
      <c r="A54" s="15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53"/>
    </row>
    <row r="55" spans="1:7" hidden="1" x14ac:dyDescent="0.2">
      <c r="A55" s="16"/>
      <c r="B55" s="4">
        <v>1</v>
      </c>
      <c r="C55" s="4">
        <v>2</v>
      </c>
      <c r="D55" s="4" t="s">
        <v>8</v>
      </c>
      <c r="E55" s="4">
        <v>4</v>
      </c>
      <c r="F55" s="4">
        <v>5</v>
      </c>
      <c r="G55" s="4" t="s">
        <v>9</v>
      </c>
    </row>
    <row r="56" spans="1:7" hidden="1" x14ac:dyDescent="0.2">
      <c r="A56" s="9"/>
      <c r="B56" s="10"/>
      <c r="C56" s="10"/>
      <c r="D56" s="10"/>
      <c r="E56" s="10"/>
      <c r="F56" s="10"/>
      <c r="G56" s="10"/>
    </row>
    <row r="57" spans="1:7" hidden="1" x14ac:dyDescent="0.2">
      <c r="A57" s="20" t="s">
        <v>87</v>
      </c>
      <c r="B57" s="11"/>
      <c r="C57" s="11"/>
      <c r="D57" s="11"/>
      <c r="E57" s="11"/>
      <c r="F57" s="11"/>
      <c r="G57" s="11"/>
    </row>
    <row r="58" spans="1:7" hidden="1" x14ac:dyDescent="0.2">
      <c r="A58" s="20" t="s">
        <v>88</v>
      </c>
      <c r="B58" s="11"/>
      <c r="C58" s="11"/>
      <c r="D58" s="11"/>
      <c r="E58" s="11"/>
      <c r="F58" s="11"/>
      <c r="G58" s="11"/>
    </row>
    <row r="59" spans="1:7" hidden="1" x14ac:dyDescent="0.2">
      <c r="A59" s="20" t="s">
        <v>89</v>
      </c>
      <c r="B59" s="11"/>
      <c r="C59" s="11"/>
      <c r="D59" s="11"/>
      <c r="E59" s="11"/>
      <c r="F59" s="11"/>
      <c r="G59" s="11"/>
    </row>
    <row r="60" spans="1:7" hidden="1" x14ac:dyDescent="0.2">
      <c r="A60" s="20" t="s">
        <v>90</v>
      </c>
      <c r="B60" s="11"/>
      <c r="C60" s="11"/>
      <c r="D60" s="11"/>
      <c r="E60" s="11"/>
      <c r="F60" s="11"/>
      <c r="G60" s="11"/>
    </row>
    <row r="61" spans="1:7" hidden="1" x14ac:dyDescent="0.2">
      <c r="A61" s="2"/>
      <c r="B61" s="12"/>
      <c r="C61" s="12"/>
      <c r="D61" s="12"/>
      <c r="E61" s="12"/>
      <c r="F61" s="12"/>
      <c r="G61" s="12"/>
    </row>
    <row r="62" spans="1:7" hidden="1" x14ac:dyDescent="0.2">
      <c r="A62" s="21" t="s">
        <v>82</v>
      </c>
      <c r="B62" s="7"/>
      <c r="C62" s="7"/>
      <c r="D62" s="7"/>
      <c r="E62" s="7"/>
      <c r="F62" s="7"/>
      <c r="G62" s="7"/>
    </row>
    <row r="63" spans="1:7" hidden="1" x14ac:dyDescent="0.2"/>
    <row r="64" spans="1:7" hidden="1" x14ac:dyDescent="0.2"/>
    <row r="65" spans="1:7" ht="45" hidden="1" customHeight="1" x14ac:dyDescent="0.2">
      <c r="A65" s="56" t="s">
        <v>91</v>
      </c>
      <c r="B65" s="57"/>
      <c r="C65" s="57"/>
      <c r="D65" s="57"/>
      <c r="E65" s="57"/>
      <c r="F65" s="57"/>
      <c r="G65" s="58"/>
    </row>
    <row r="66" spans="1:7" hidden="1" x14ac:dyDescent="0.2">
      <c r="A66" s="14"/>
      <c r="B66" s="17" t="s">
        <v>0</v>
      </c>
      <c r="C66" s="18"/>
      <c r="D66" s="18"/>
      <c r="E66" s="18"/>
      <c r="F66" s="19"/>
      <c r="G66" s="52" t="s">
        <v>1</v>
      </c>
    </row>
    <row r="67" spans="1:7" ht="22.5" hidden="1" x14ac:dyDescent="0.2">
      <c r="A67" s="15" t="s">
        <v>2</v>
      </c>
      <c r="B67" s="3" t="s">
        <v>3</v>
      </c>
      <c r="C67" s="3" t="s">
        <v>4</v>
      </c>
      <c r="D67" s="3" t="s">
        <v>5</v>
      </c>
      <c r="E67" s="3" t="s">
        <v>6</v>
      </c>
      <c r="F67" s="3" t="s">
        <v>7</v>
      </c>
      <c r="G67" s="53"/>
    </row>
    <row r="68" spans="1:7" hidden="1" x14ac:dyDescent="0.2">
      <c r="A68" s="16"/>
      <c r="B68" s="4">
        <v>1</v>
      </c>
      <c r="C68" s="4">
        <v>2</v>
      </c>
      <c r="D68" s="4" t="s">
        <v>8</v>
      </c>
      <c r="E68" s="4">
        <v>4</v>
      </c>
      <c r="F68" s="4">
        <v>5</v>
      </c>
      <c r="G68" s="4" t="s">
        <v>9</v>
      </c>
    </row>
    <row r="69" spans="1:7" hidden="1" x14ac:dyDescent="0.2">
      <c r="A69" s="9"/>
      <c r="B69" s="10"/>
      <c r="C69" s="10"/>
      <c r="D69" s="10"/>
      <c r="E69" s="10"/>
      <c r="F69" s="10"/>
      <c r="G69" s="10"/>
    </row>
    <row r="70" spans="1:7" ht="22.5" hidden="1" x14ac:dyDescent="0.2">
      <c r="A70" s="22" t="s">
        <v>92</v>
      </c>
      <c r="B70" s="11"/>
      <c r="C70" s="11"/>
      <c r="D70" s="11"/>
      <c r="E70" s="11"/>
      <c r="F70" s="11"/>
      <c r="G70" s="11"/>
    </row>
    <row r="71" spans="1:7" hidden="1" x14ac:dyDescent="0.2">
      <c r="A71" s="22"/>
      <c r="B71" s="11"/>
      <c r="C71" s="11"/>
      <c r="D71" s="11"/>
      <c r="E71" s="11"/>
      <c r="F71" s="11"/>
      <c r="G71" s="11"/>
    </row>
    <row r="72" spans="1:7" hidden="1" x14ac:dyDescent="0.2">
      <c r="A72" s="22" t="s">
        <v>93</v>
      </c>
      <c r="B72" s="11"/>
      <c r="C72" s="11"/>
      <c r="D72" s="11"/>
      <c r="E72" s="11"/>
      <c r="F72" s="11"/>
      <c r="G72" s="11"/>
    </row>
    <row r="73" spans="1:7" hidden="1" x14ac:dyDescent="0.2">
      <c r="A73" s="22"/>
      <c r="B73" s="11"/>
      <c r="C73" s="11"/>
      <c r="D73" s="11"/>
      <c r="E73" s="11"/>
      <c r="F73" s="11"/>
      <c r="G73" s="11"/>
    </row>
    <row r="74" spans="1:7" ht="22.5" hidden="1" x14ac:dyDescent="0.2">
      <c r="A74" s="22" t="s">
        <v>94</v>
      </c>
      <c r="B74" s="11"/>
      <c r="C74" s="11"/>
      <c r="D74" s="11"/>
      <c r="E74" s="11"/>
      <c r="F74" s="11"/>
      <c r="G74" s="11"/>
    </row>
    <row r="75" spans="1:7" hidden="1" x14ac:dyDescent="0.2">
      <c r="A75" s="22"/>
      <c r="B75" s="11"/>
      <c r="C75" s="11"/>
      <c r="D75" s="11"/>
      <c r="E75" s="11"/>
      <c r="F75" s="11"/>
      <c r="G75" s="11"/>
    </row>
    <row r="76" spans="1:7" ht="22.5" hidden="1" x14ac:dyDescent="0.2">
      <c r="A76" s="22" t="s">
        <v>95</v>
      </c>
      <c r="B76" s="11"/>
      <c r="C76" s="11"/>
      <c r="D76" s="11"/>
      <c r="E76" s="11"/>
      <c r="F76" s="11"/>
      <c r="G76" s="11"/>
    </row>
    <row r="77" spans="1:7" hidden="1" x14ac:dyDescent="0.2">
      <c r="A77" s="22"/>
      <c r="B77" s="11"/>
      <c r="C77" s="11"/>
      <c r="D77" s="11"/>
      <c r="E77" s="11"/>
      <c r="F77" s="11"/>
      <c r="G77" s="11"/>
    </row>
    <row r="78" spans="1:7" ht="22.5" hidden="1" x14ac:dyDescent="0.2">
      <c r="A78" s="22" t="s">
        <v>96</v>
      </c>
      <c r="B78" s="11"/>
      <c r="C78" s="11"/>
      <c r="D78" s="11"/>
      <c r="E78" s="11"/>
      <c r="F78" s="11"/>
      <c r="G78" s="11"/>
    </row>
    <row r="79" spans="1:7" hidden="1" x14ac:dyDescent="0.2">
      <c r="A79" s="22"/>
      <c r="B79" s="11"/>
      <c r="C79" s="11"/>
      <c r="D79" s="11"/>
      <c r="E79" s="11"/>
      <c r="F79" s="11"/>
      <c r="G79" s="11"/>
    </row>
    <row r="80" spans="1:7" ht="22.5" hidden="1" x14ac:dyDescent="0.2">
      <c r="A80" s="22" t="s">
        <v>97</v>
      </c>
      <c r="B80" s="11"/>
      <c r="C80" s="11"/>
      <c r="D80" s="11"/>
      <c r="E80" s="11"/>
      <c r="F80" s="11"/>
      <c r="G80" s="11"/>
    </row>
    <row r="81" spans="1:7" hidden="1" x14ac:dyDescent="0.2">
      <c r="A81" s="22"/>
      <c r="B81" s="11"/>
      <c r="C81" s="11"/>
      <c r="D81" s="11"/>
      <c r="E81" s="11"/>
      <c r="F81" s="11"/>
      <c r="G81" s="11"/>
    </row>
    <row r="82" spans="1:7" hidden="1" x14ac:dyDescent="0.2">
      <c r="A82" s="22" t="s">
        <v>98</v>
      </c>
      <c r="B82" s="11"/>
      <c r="C82" s="11"/>
      <c r="D82" s="11"/>
      <c r="E82" s="11"/>
      <c r="F82" s="11"/>
      <c r="G82" s="11"/>
    </row>
    <row r="83" spans="1:7" hidden="1" x14ac:dyDescent="0.2">
      <c r="A83" s="23"/>
      <c r="B83" s="12"/>
      <c r="C83" s="12"/>
      <c r="D83" s="12"/>
      <c r="E83" s="12"/>
      <c r="F83" s="12"/>
      <c r="G83" s="12"/>
    </row>
    <row r="84" spans="1:7" hidden="1" x14ac:dyDescent="0.2">
      <c r="A84" s="13" t="s">
        <v>82</v>
      </c>
      <c r="B84" s="7"/>
      <c r="C84" s="7"/>
      <c r="D84" s="7"/>
      <c r="E84" s="7"/>
      <c r="F84" s="7"/>
      <c r="G84" s="7"/>
    </row>
    <row r="85" spans="1:7" hidden="1" x14ac:dyDescent="0.2"/>
    <row r="86" spans="1:7" ht="14.25" x14ac:dyDescent="0.2">
      <c r="A86" s="29" t="s">
        <v>177</v>
      </c>
    </row>
    <row r="88" spans="1:7" ht="25.5" customHeight="1" x14ac:dyDescent="0.2">
      <c r="A88" s="24"/>
      <c r="D88" s="24"/>
      <c r="E88" s="24"/>
      <c r="F88" s="24"/>
    </row>
    <row r="89" spans="1:7" ht="12" x14ac:dyDescent="0.2">
      <c r="A89" s="25" t="s">
        <v>129</v>
      </c>
      <c r="D89" s="54" t="s">
        <v>130</v>
      </c>
      <c r="E89" s="54"/>
      <c r="F89" s="54"/>
    </row>
    <row r="90" spans="1:7" ht="46.5" customHeight="1" x14ac:dyDescent="0.2">
      <c r="A90" s="26" t="s">
        <v>131</v>
      </c>
      <c r="D90" s="55" t="s">
        <v>132</v>
      </c>
      <c r="E90" s="55"/>
      <c r="F90" s="55"/>
    </row>
    <row r="91" spans="1:7" ht="12" x14ac:dyDescent="0.2">
      <c r="A91" s="25" t="s">
        <v>133</v>
      </c>
      <c r="D91" s="27"/>
      <c r="E91" s="27"/>
    </row>
    <row r="92" spans="1:7" ht="12" x14ac:dyDescent="0.2">
      <c r="A92" s="25" t="s">
        <v>134</v>
      </c>
      <c r="D92" s="48"/>
      <c r="E92" s="48"/>
    </row>
  </sheetData>
  <sheetProtection formatCells="0" formatColumns="0" formatRows="0" insertRows="0" deleteRows="0" autoFilter="0"/>
  <mergeCells count="9">
    <mergeCell ref="D92:E92"/>
    <mergeCell ref="G3:G4"/>
    <mergeCell ref="G53:G54"/>
    <mergeCell ref="G66:G67"/>
    <mergeCell ref="A1:G1"/>
    <mergeCell ref="A51:G51"/>
    <mergeCell ref="A65:G65"/>
    <mergeCell ref="D89:F89"/>
    <mergeCell ref="D90:F90"/>
  </mergeCells>
  <printOptions horizontalCentered="1"/>
  <pageMargins left="0.23622047244094491" right="0.43307086614173229" top="0.31496062992125984" bottom="0.35433070866141736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showGridLines="0" topLeftCell="B1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6" t="s">
        <v>178</v>
      </c>
      <c r="B1" s="59"/>
      <c r="C1" s="59"/>
      <c r="D1" s="59"/>
      <c r="E1" s="59"/>
      <c r="F1" s="59"/>
      <c r="G1" s="60"/>
    </row>
    <row r="2" spans="1:7" x14ac:dyDescent="0.2">
      <c r="A2" s="35"/>
      <c r="B2" s="17" t="s">
        <v>0</v>
      </c>
      <c r="C2" s="18"/>
      <c r="D2" s="18"/>
      <c r="E2" s="18"/>
      <c r="F2" s="19"/>
      <c r="G2" s="52" t="s">
        <v>1</v>
      </c>
    </row>
    <row r="3" spans="1:7" ht="24.95" customHeight="1" x14ac:dyDescent="0.2">
      <c r="A3" s="36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3"/>
    </row>
    <row r="4" spans="1:7" x14ac:dyDescent="0.2">
      <c r="A4" s="37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3" t="s">
        <v>99</v>
      </c>
      <c r="B5" s="5">
        <f t="shared" ref="B5:G5" si="0">SUM(B6:B13)</f>
        <v>134639830.23000002</v>
      </c>
      <c r="C5" s="5">
        <f t="shared" si="0"/>
        <v>28906628.829999998</v>
      </c>
      <c r="D5" s="5">
        <f t="shared" si="0"/>
        <v>163546459.06</v>
      </c>
      <c r="E5" s="5">
        <f t="shared" si="0"/>
        <v>154082864.38</v>
      </c>
      <c r="F5" s="5">
        <f t="shared" si="0"/>
        <v>153625474.21000001</v>
      </c>
      <c r="G5" s="5">
        <f t="shared" si="0"/>
        <v>9463594.6800000034</v>
      </c>
    </row>
    <row r="6" spans="1:7" x14ac:dyDescent="0.2">
      <c r="A6" s="44" t="s">
        <v>100</v>
      </c>
      <c r="B6" s="5">
        <v>17680399.489999998</v>
      </c>
      <c r="C6" s="5">
        <v>15490518.09</v>
      </c>
      <c r="D6" s="5">
        <f>B6+C6</f>
        <v>33170917.579999998</v>
      </c>
      <c r="E6" s="5">
        <v>32710988.07</v>
      </c>
      <c r="F6" s="5">
        <v>32672339.010000002</v>
      </c>
      <c r="G6" s="5">
        <f>D6-E6</f>
        <v>459929.50999999791</v>
      </c>
    </row>
    <row r="7" spans="1:7" x14ac:dyDescent="0.2">
      <c r="A7" s="44" t="s">
        <v>101</v>
      </c>
      <c r="B7" s="5">
        <v>807363.61</v>
      </c>
      <c r="C7" s="5">
        <v>-29776.05</v>
      </c>
      <c r="D7" s="5">
        <f t="shared" ref="D7:D13" si="1">B7+C7</f>
        <v>777587.55999999994</v>
      </c>
      <c r="E7" s="5">
        <v>748929.44</v>
      </c>
      <c r="F7" s="5">
        <v>745492.17</v>
      </c>
      <c r="G7" s="5">
        <f t="shared" ref="G7:G13" si="2">D7-E7</f>
        <v>28658.119999999995</v>
      </c>
    </row>
    <row r="8" spans="1:7" x14ac:dyDescent="0.2">
      <c r="A8" s="44" t="s">
        <v>135</v>
      </c>
      <c r="B8" s="5">
        <v>9831079.7300000004</v>
      </c>
      <c r="C8" s="5">
        <v>4980188.1500000004</v>
      </c>
      <c r="D8" s="5">
        <f t="shared" si="1"/>
        <v>14811267.880000001</v>
      </c>
      <c r="E8" s="5">
        <v>13741642.16</v>
      </c>
      <c r="F8" s="5">
        <v>13696008.17</v>
      </c>
      <c r="G8" s="5">
        <f t="shared" si="2"/>
        <v>1069625.7200000007</v>
      </c>
    </row>
    <row r="9" spans="1:7" x14ac:dyDescent="0.2">
      <c r="A9" s="44" t="s">
        <v>102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44" t="s">
        <v>103</v>
      </c>
      <c r="B10" s="5">
        <v>32132867.710000001</v>
      </c>
      <c r="C10" s="5">
        <v>2801838.93</v>
      </c>
      <c r="D10" s="5">
        <f t="shared" si="1"/>
        <v>34934706.640000001</v>
      </c>
      <c r="E10" s="5">
        <v>33149961.66</v>
      </c>
      <c r="F10" s="5">
        <v>33134718.050000001</v>
      </c>
      <c r="G10" s="5">
        <f t="shared" si="2"/>
        <v>1784744.9800000004</v>
      </c>
    </row>
    <row r="11" spans="1:7" x14ac:dyDescent="0.2">
      <c r="A11" s="44" t="s">
        <v>104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44" t="s">
        <v>105</v>
      </c>
      <c r="B12" s="5">
        <v>62368838.950000003</v>
      </c>
      <c r="C12" s="5">
        <v>2465530.94</v>
      </c>
      <c r="D12" s="5">
        <f t="shared" si="1"/>
        <v>64834369.890000001</v>
      </c>
      <c r="E12" s="5">
        <v>60065571.759999998</v>
      </c>
      <c r="F12" s="5">
        <v>59744174.229999997</v>
      </c>
      <c r="G12" s="5">
        <f t="shared" si="2"/>
        <v>4768798.1300000027</v>
      </c>
    </row>
    <row r="13" spans="1:7" x14ac:dyDescent="0.2">
      <c r="A13" s="44" t="s">
        <v>37</v>
      </c>
      <c r="B13" s="5">
        <v>11819280.74</v>
      </c>
      <c r="C13" s="5">
        <v>3198328.77</v>
      </c>
      <c r="D13" s="5">
        <f t="shared" si="1"/>
        <v>15017609.51</v>
      </c>
      <c r="E13" s="5">
        <v>13665771.289999999</v>
      </c>
      <c r="F13" s="5">
        <v>13632742.58</v>
      </c>
      <c r="G13" s="5">
        <f t="shared" si="2"/>
        <v>1351838.2200000007</v>
      </c>
    </row>
    <row r="14" spans="1:7" x14ac:dyDescent="0.2">
      <c r="A14" s="43" t="s">
        <v>106</v>
      </c>
      <c r="B14" s="5">
        <f t="shared" ref="B14:G14" si="3">SUM(B15:B21)</f>
        <v>98207480.520000011</v>
      </c>
      <c r="C14" s="5">
        <f t="shared" si="3"/>
        <v>86306644.159999996</v>
      </c>
      <c r="D14" s="5">
        <f t="shared" si="3"/>
        <v>184514124.68000001</v>
      </c>
      <c r="E14" s="5">
        <f t="shared" si="3"/>
        <v>145688997.89999998</v>
      </c>
      <c r="F14" s="5">
        <f t="shared" si="3"/>
        <v>130419061.38999999</v>
      </c>
      <c r="G14" s="5">
        <f t="shared" si="3"/>
        <v>38825126.780000009</v>
      </c>
    </row>
    <row r="15" spans="1:7" x14ac:dyDescent="0.2">
      <c r="A15" s="44" t="s">
        <v>107</v>
      </c>
      <c r="B15" s="5">
        <v>1561177.47</v>
      </c>
      <c r="C15" s="5">
        <v>97739.15</v>
      </c>
      <c r="D15" s="5">
        <f>B15+C15</f>
        <v>1658916.6199999999</v>
      </c>
      <c r="E15" s="5">
        <v>1552524</v>
      </c>
      <c r="F15" s="5">
        <v>1547131.38</v>
      </c>
      <c r="G15" s="5">
        <f t="shared" ref="G15:G21" si="4">D15-E15</f>
        <v>106392.61999999988</v>
      </c>
    </row>
    <row r="16" spans="1:7" x14ac:dyDescent="0.2">
      <c r="A16" s="44" t="s">
        <v>108</v>
      </c>
      <c r="B16" s="5">
        <v>84719805.010000005</v>
      </c>
      <c r="C16" s="5">
        <v>84746607.849999994</v>
      </c>
      <c r="D16" s="5">
        <f t="shared" ref="D16:D21" si="5">B16+C16</f>
        <v>169466412.86000001</v>
      </c>
      <c r="E16" s="5">
        <v>132353709.65000001</v>
      </c>
      <c r="F16" s="5">
        <v>117174578.36</v>
      </c>
      <c r="G16" s="5">
        <f t="shared" si="4"/>
        <v>37112703.210000008</v>
      </c>
    </row>
    <row r="17" spans="1:7" x14ac:dyDescent="0.2">
      <c r="A17" s="44" t="s">
        <v>109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44" t="s">
        <v>110</v>
      </c>
      <c r="B18" s="5">
        <v>6712621.8099999996</v>
      </c>
      <c r="C18" s="5">
        <v>1857584.97</v>
      </c>
      <c r="D18" s="5">
        <f t="shared" si="5"/>
        <v>8570206.7799999993</v>
      </c>
      <c r="E18" s="5">
        <v>7603237.4500000002</v>
      </c>
      <c r="F18" s="5">
        <v>7528996.0999999996</v>
      </c>
      <c r="G18" s="5">
        <f t="shared" si="4"/>
        <v>966969.32999999914</v>
      </c>
    </row>
    <row r="19" spans="1:7" x14ac:dyDescent="0.2">
      <c r="A19" s="44" t="s">
        <v>111</v>
      </c>
      <c r="B19" s="5">
        <v>4372787.9000000004</v>
      </c>
      <c r="C19" s="5">
        <v>-289904.42</v>
      </c>
      <c r="D19" s="5">
        <f t="shared" si="5"/>
        <v>4082883.4800000004</v>
      </c>
      <c r="E19" s="5">
        <v>3685832.17</v>
      </c>
      <c r="F19" s="5">
        <v>3675311.17</v>
      </c>
      <c r="G19" s="5">
        <f t="shared" si="4"/>
        <v>397051.31000000052</v>
      </c>
    </row>
    <row r="20" spans="1:7" x14ac:dyDescent="0.2">
      <c r="A20" s="44" t="s">
        <v>112</v>
      </c>
      <c r="B20" s="5">
        <v>841088.33</v>
      </c>
      <c r="C20" s="5">
        <v>-105383.39</v>
      </c>
      <c r="D20" s="5">
        <f t="shared" si="5"/>
        <v>735704.94</v>
      </c>
      <c r="E20" s="5">
        <v>493694.63</v>
      </c>
      <c r="F20" s="5">
        <v>493044.38</v>
      </c>
      <c r="G20" s="5">
        <f t="shared" si="4"/>
        <v>242010.30999999994</v>
      </c>
    </row>
    <row r="21" spans="1:7" x14ac:dyDescent="0.2">
      <c r="A21" s="44" t="s">
        <v>113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43" t="s">
        <v>114</v>
      </c>
      <c r="B22" s="5">
        <f t="shared" ref="B22:G22" si="6">SUM(B23:B31)</f>
        <v>3523717.57</v>
      </c>
      <c r="C22" s="5">
        <f t="shared" si="6"/>
        <v>2988994.85</v>
      </c>
      <c r="D22" s="5">
        <f t="shared" si="6"/>
        <v>6512712.4199999999</v>
      </c>
      <c r="E22" s="5">
        <f t="shared" si="6"/>
        <v>5261299.6100000003</v>
      </c>
      <c r="F22" s="5">
        <f t="shared" si="6"/>
        <v>5254666.49</v>
      </c>
      <c r="G22" s="5">
        <f t="shared" si="6"/>
        <v>1251412.8099999996</v>
      </c>
    </row>
    <row r="23" spans="1:7" x14ac:dyDescent="0.2">
      <c r="A23" s="44" t="s">
        <v>115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44" t="s">
        <v>116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">
      <c r="A25" s="44" t="s">
        <v>117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">
      <c r="A26" s="44" t="s">
        <v>118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44" t="s">
        <v>119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44" t="s">
        <v>120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44" t="s">
        <v>121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44" t="s">
        <v>122</v>
      </c>
      <c r="B30" s="5">
        <v>3523717.57</v>
      </c>
      <c r="C30" s="5">
        <v>2988994.85</v>
      </c>
      <c r="D30" s="5">
        <f t="shared" ref="D30" si="7">B30+C30</f>
        <v>6512712.4199999999</v>
      </c>
      <c r="E30" s="5">
        <v>5261299.6100000003</v>
      </c>
      <c r="F30" s="5">
        <v>5254666.49</v>
      </c>
      <c r="G30" s="5">
        <f t="shared" ref="G30" si="8">D30-E30</f>
        <v>1251412.8099999996</v>
      </c>
    </row>
    <row r="31" spans="1:7" x14ac:dyDescent="0.2">
      <c r="A31" s="44" t="s">
        <v>123</v>
      </c>
      <c r="B31" s="5">
        <v>0</v>
      </c>
      <c r="C31" s="5">
        <v>0</v>
      </c>
      <c r="D31" s="5">
        <f t="shared" ref="D31" si="9">B31+C31</f>
        <v>0</v>
      </c>
      <c r="E31" s="5">
        <v>0</v>
      </c>
      <c r="F31" s="5">
        <v>0</v>
      </c>
      <c r="G31" s="5">
        <f t="shared" ref="G31" si="10">D31-E31</f>
        <v>0</v>
      </c>
    </row>
    <row r="32" spans="1:7" x14ac:dyDescent="0.2">
      <c r="A32" s="43" t="s">
        <v>124</v>
      </c>
      <c r="B32" s="5">
        <f t="shared" ref="B32:G32" si="11">SUM(B33:B36)</f>
        <v>0</v>
      </c>
      <c r="C32" s="5">
        <f t="shared" si="11"/>
        <v>0</v>
      </c>
      <c r="D32" s="5">
        <f t="shared" si="11"/>
        <v>0</v>
      </c>
      <c r="E32" s="5">
        <f t="shared" si="11"/>
        <v>0</v>
      </c>
      <c r="F32" s="5">
        <f t="shared" si="11"/>
        <v>0</v>
      </c>
      <c r="G32" s="5">
        <f t="shared" si="11"/>
        <v>0</v>
      </c>
    </row>
    <row r="33" spans="1:7" x14ac:dyDescent="0.2">
      <c r="A33" s="44" t="s">
        <v>125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2">D33-E33</f>
        <v>0</v>
      </c>
    </row>
    <row r="34" spans="1:7" ht="22.5" x14ac:dyDescent="0.2">
      <c r="A34" s="44" t="s">
        <v>126</v>
      </c>
      <c r="B34" s="5">
        <v>0</v>
      </c>
      <c r="C34" s="5">
        <v>0</v>
      </c>
      <c r="D34" s="5">
        <f t="shared" ref="D34:D36" si="13">B34+C34</f>
        <v>0</v>
      </c>
      <c r="E34" s="5">
        <v>0</v>
      </c>
      <c r="F34" s="5">
        <v>0</v>
      </c>
      <c r="G34" s="5">
        <f t="shared" si="12"/>
        <v>0</v>
      </c>
    </row>
    <row r="35" spans="1:7" x14ac:dyDescent="0.2">
      <c r="A35" s="44" t="s">
        <v>127</v>
      </c>
      <c r="B35" s="5">
        <v>0</v>
      </c>
      <c r="C35" s="5">
        <v>0</v>
      </c>
      <c r="D35" s="5">
        <f t="shared" si="13"/>
        <v>0</v>
      </c>
      <c r="E35" s="5">
        <v>0</v>
      </c>
      <c r="F35" s="5">
        <v>0</v>
      </c>
      <c r="G35" s="5">
        <f t="shared" si="12"/>
        <v>0</v>
      </c>
    </row>
    <row r="36" spans="1:7" x14ac:dyDescent="0.2">
      <c r="A36" s="44" t="s">
        <v>128</v>
      </c>
      <c r="B36" s="5">
        <v>0</v>
      </c>
      <c r="C36" s="5">
        <v>0</v>
      </c>
      <c r="D36" s="5">
        <f t="shared" si="13"/>
        <v>0</v>
      </c>
      <c r="E36" s="5">
        <v>0</v>
      </c>
      <c r="F36" s="5">
        <v>0</v>
      </c>
      <c r="G36" s="5">
        <f t="shared" si="12"/>
        <v>0</v>
      </c>
    </row>
    <row r="37" spans="1:7" x14ac:dyDescent="0.2">
      <c r="A37" s="45" t="s">
        <v>82</v>
      </c>
      <c r="B37" s="7">
        <f>+B5+B14+B22+B32</f>
        <v>236371028.32000002</v>
      </c>
      <c r="C37" s="7">
        <f t="shared" ref="C37:G37" si="14">+C5+C14+C22+C32</f>
        <v>118202267.83999999</v>
      </c>
      <c r="D37" s="7">
        <f t="shared" si="14"/>
        <v>354573296.16000003</v>
      </c>
      <c r="E37" s="7">
        <f t="shared" si="14"/>
        <v>305033161.88999999</v>
      </c>
      <c r="F37" s="7">
        <f t="shared" si="14"/>
        <v>289299202.09000003</v>
      </c>
      <c r="G37" s="7">
        <f t="shared" si="14"/>
        <v>49540134.270000011</v>
      </c>
    </row>
    <row r="39" spans="1:7" ht="14.25" x14ac:dyDescent="0.2">
      <c r="A39" s="29" t="s">
        <v>177</v>
      </c>
    </row>
    <row r="41" spans="1:7" ht="28.5" customHeight="1" x14ac:dyDescent="0.2">
      <c r="A41" s="24"/>
      <c r="D41" s="24"/>
      <c r="E41" s="24"/>
      <c r="F41" s="24"/>
    </row>
    <row r="42" spans="1:7" ht="12" x14ac:dyDescent="0.2">
      <c r="A42" s="25" t="s">
        <v>129</v>
      </c>
      <c r="D42" s="54" t="s">
        <v>130</v>
      </c>
      <c r="E42" s="54"/>
      <c r="F42" s="54"/>
    </row>
    <row r="43" spans="1:7" ht="48" customHeight="1" x14ac:dyDescent="0.2">
      <c r="A43" s="26" t="s">
        <v>131</v>
      </c>
      <c r="D43" s="55" t="s">
        <v>132</v>
      </c>
      <c r="E43" s="55"/>
      <c r="F43" s="55"/>
    </row>
    <row r="44" spans="1:7" ht="12" x14ac:dyDescent="0.2">
      <c r="A44" s="25" t="s">
        <v>133</v>
      </c>
      <c r="D44" s="27"/>
      <c r="E44" s="27"/>
    </row>
    <row r="45" spans="1:7" ht="12" x14ac:dyDescent="0.2">
      <c r="A45" s="25" t="s">
        <v>134</v>
      </c>
      <c r="D45" s="48"/>
      <c r="E45" s="48"/>
    </row>
  </sheetData>
  <sheetProtection formatCells="0" formatColumns="0" formatRows="0" autoFilter="0"/>
  <mergeCells count="5">
    <mergeCell ref="G2:G3"/>
    <mergeCell ref="A1:G1"/>
    <mergeCell ref="D42:F42"/>
    <mergeCell ref="D43:F43"/>
    <mergeCell ref="D45:E45"/>
  </mergeCells>
  <printOptions horizontalCentered="1"/>
  <pageMargins left="0.31496062992125984" right="0.35433070866141736" top="0.39370078740157483" bottom="0.35433070866141736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2022-04-28T14:41:27Z</cp:lastPrinted>
  <dcterms:created xsi:type="dcterms:W3CDTF">2014-02-10T03:37:14Z</dcterms:created>
  <dcterms:modified xsi:type="dcterms:W3CDTF">2023-01-20T18:31:29Z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