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Fonseca\Desktop\3 er Trimestre\Informacion Contable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G110" i="59"/>
  <c r="F110" i="59"/>
  <c r="E110" i="59"/>
  <c r="D110" i="59"/>
  <c r="E80" i="59"/>
  <c r="E74" i="59"/>
  <c r="E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<sst xmlns="http://schemas.openxmlformats.org/spreadsheetml/2006/main" count="991" uniqueCount="672">
  <si>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</si>
  <si>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</si>
  <si>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</si>
  <si>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</si>
  <si>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</si>
  <si>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</si>
  <si>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</si>
  <si>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</si>
  <si>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</si>
  <si>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</si>
  <si>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</si>
  <si>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</si>
  <si>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</si>
  <si>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</si>
  <si>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</si>
  <si>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</si>
  <si>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</si>
  <si>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</si>
  <si>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</si>
  <si>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</si>
  <si>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</si>
  <si>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</si>
  <si>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</si>
  <si>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</si>
  <si>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</si>
  <si>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</si>
  <si>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</si>
  <si>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</si>
  <si>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</si>
  <si>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</si>
  <si>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</si>
  <si>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</si>
  <si>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</si>
  <si>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</si>
  <si>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</si>
  <si>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</si>
  <si>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</si>
  <si>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</si>
  <si>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</si>
  <si>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</si>
  <si>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</si>
  <si>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</si>
  <si>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</si>
  <si>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</si>
  <si>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</si>
  <si>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</si>
  <si>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</si>
  <si>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</si>
  <si>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</si>
  <si>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</si>
  <si>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</si>
  <si>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</si>
  <si>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</si>
  <si>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</si>
  <si>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</si>
  <si>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</si>
  <si>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</si>
  <si>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</si>
  <si>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</si>
  <si>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</si>
  <si>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</si>
  <si>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</si>
  <si>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</si>
  <si>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</si>
  <si>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</si>
  <si>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</si>
  <si>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</si>
  <si>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</si>
  <si>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</si>
  <si>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</si>
  <si>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</si>
  <si>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</si>
  <si>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</si>
  <si>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</si>
  <si>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</si>
  <si>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</si>
  <si>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</si>
  <si>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</si>
  <si>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</si>
  <si>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</si>
  <si>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</si>
  <si>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</si>
  <si>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</si>
  <si>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</si>
  <si>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</si>
  <si>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</si>
  <si>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</si>
  <si>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</si>
  <si>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</si>
  <si>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</si>
  <si>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</si>
  <si>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</si>
  <si>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</si>
  <si>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</si>
  <si>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</si>
  <si>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</si>
  <si>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</si>
  <si>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</si>
  <si>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</si>
  <si>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</si>
  <si>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</si>
  <si>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</si>
  <si>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</si>
  <si>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</si>
  <si>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</si>
  <si>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</si>
  <si>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</si>
  <si>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</si>
  <si>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</si>
  <si>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</si>
  <si>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</si>
  <si>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</si>
  <si>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</si>
  <si>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</si>
  <si>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</si>
  <si>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</si>
  <si>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</si>
  <si>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</si>
  <si>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</si>
  <si>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</si>
  <si>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</si>
  <si>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</si>
  <si>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</si>
  <si>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</si>
  <si>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</si>
  <si>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</si>
  <si>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</si>
  <si>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</si>
  <si>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</si>
  <si>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</si>
  <si>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</si>
  <si>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</si>
  <si>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</si>
  <si>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</si>
  <si>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</si>
  <si>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</si>
  <si>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</si>
  <si>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</si>
  <si>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</si>
  <si>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</si>
  <si>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</si>
  <si>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</si>
  <si>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</si>
  <si>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</si>
  <si>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</si>
  <si>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</si>
  <si>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</si>
  <si>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</si>
  <si>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</si>
  <si>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</si>
  <si>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</si>
  <si>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</si>
  <si>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</si>
  <si>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</si>
  <si>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</si>
  <si>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</si>
  <si>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</si>
  <si>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</si>
  <si>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</si>
  <si>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</si>
  <si>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</si>
  <si>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</si>
  <si>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</si>
  <si>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</si>
  <si>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</si>
  <si>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</si>
  <si>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</si>
  <si>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</si>
  <si>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</si>
  <si>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</si>
  <si>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</si>
  <si>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</si>
  <si>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</si>
  <si>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</si>
  <si>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</si>
  <si>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</si>
  <si>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</si>
  <si>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</si>
  <si>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</si>
  <si>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</si>
  <si>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</si>
  <si>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</si>
  <si>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</si>
  <si>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</si>
  <si>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</si>
  <si>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</si>
  <si>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</si>
  <si>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</si>
  <si>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</si>
  <si>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</si>
  <si>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</si>
  <si>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</si>
  <si>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</si>
  <si>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</si>
  <si>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</si>
  <si>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</si>
  <si>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</si>
  <si>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</si>
  <si>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</si>
  <si>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</si>
  <si>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</si>
  <si>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</si>
  <si>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</si>
  <si>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</si>
  <si>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</si>
  <si>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</si>
  <si>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</si>
  <si>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</si>
  <si>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</si>
  <si>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</si>
  <si>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</si>
  <si>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</si>
  <si>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</si>
  <si>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</si>
  <si>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</si>
  <si>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</si>
  <si>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</si>
  <si>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</si>
  <si>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</si>
  <si>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</si>
  <si>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</si>
  <si>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</si>
  <si>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</si>
  <si>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</si>
  <si>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</si>
  <si>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</si>
  <si>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</si>
  <si>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</si>
  <si>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</si>
  <si>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</si>
  <si>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</si>
  <si>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</si>
  <si>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</si>
  <si>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</si>
  <si>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</si>
  <si>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</si>
  <si>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</si>
  <si>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</si>
  <si>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</si>
  <si>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</si>
  <si>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</si>
  <si>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</si>
  <si>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</si>
  <si>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</si>
  <si>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</si>
  <si>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</si>
  <si>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</si>
  <si>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</si>
  <si>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</si>
  <si>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</si>
  <si>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</si>
  <si>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</si>
  <si>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</si>
  <si>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</si>
  <si>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</si>
  <si>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</si>
  <si>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</si>
  <si>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</si>
  <si>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</si>
  <si>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</si>
  <si>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</si>
  <si>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</si>
  <si>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</si>
  <si>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</si>
  <si>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</si>
  <si>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</si>
  <si>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</si>
  <si>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</si>
  <si>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</si>
  <si>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</si>
  <si>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</si>
  <si>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</si>
  <si>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</si>
  <si>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</si>
  <si>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</si>
  <si>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</si>
  <si>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</si>
  <si>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</si>
  <si>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</si>
  <si>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</si>
  <si>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</si>
  <si>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</si>
  <si>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</si>
  <si>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</si>
  <si>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</si>
  <si>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</si>
  <si>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</si>
  <si>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</si>
  <si>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</si>
  <si>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</si>
  <si>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</si>
  <si>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</si>
  <si>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</si>
  <si>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</si>
  <si>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</si>
  <si>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</si>
  <si>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</si>
  <si>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</si>
  <si>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</si>
  <si>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</si>
  <si>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</si>
  <si>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</si>
  <si>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</si>
  <si>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</si>
  <si>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</si>
  <si>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</si>
  <si>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</si>
  <si>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</si>
  <si>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</si>
  <si>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</si>
  <si>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</si>
  <si>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</si>
  <si>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</si>
  <si>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</si>
  <si>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</si>
  <si>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</si>
  <si>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</si>
  <si>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</si>
  <si>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</si>
  <si>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</si>
  <si>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</si>
  <si>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</si>
  <si>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</si>
  <si>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</si>
  <si>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</si>
  <si>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</si>
  <si>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</si>
  <si>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</si>
  <si>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</si>
  <si>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</si>
  <si>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</si>
  <si>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</si>
  <si>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</si>
  <si>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</si>
  <si>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</si>
  <si>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</si>
  <si>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</si>
  <si>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</si>
  <si>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</si>
  <si>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</si>
  <si>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</si>
  <si>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</si>
  <si>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</si>
  <si>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</si>
  <si>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</si>
  <si>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</si>
  <si>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</si>
  <si>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</si>
  <si>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</si>
  <si>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</si>
  <si>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</si>
  <si>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</si>
  <si>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</si>
  <si>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</si>
  <si>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</si>
  <si>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</si>
  <si>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</si>
  <si>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</si>
  <si>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</si>
  <si>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</si>
  <si>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</si>
  <si>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</si>
  <si>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</si>
  <si>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</si>
  <si>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</si>
  <si>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</si>
  <si>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</si>
  <si>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</si>
  <si>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</si>
  <si>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</si>
  <si>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</si>
  <si>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</si>
  <si>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</si>
  <si>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</si>
  <si>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</si>
  <si>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</si>
  <si>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</si>
  <si>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</si>
  <si>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</si>
  <si>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</si>
  <si>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</si>
  <si>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</si>
  <si>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</si>
  <si>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</si>
  <si>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</si>
  <si>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</si>
  <si>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</si>
  <si>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</si>
  <si>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</si>
  <si>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</si>
  <si>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</si>
  <si>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</si>
  <si>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</si>
  <si>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</si>
  <si>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</si>
  <si>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</si>
  <si>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</si>
  <si>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</si>
  <si>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</si>
  <si>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</si>
  <si>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</si>
  <si>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</si>
  <si>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</si>
  <si>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</si>
  <si>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</si>
  <si>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</si>
  <si>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</si>
  <si>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</si>
  <si>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</si>
  <si>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</si>
  <si>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</si>
  <si>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</si>
  <si>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</si>
  <si>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</si>
  <si>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</si>
  <si>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</si>
  <si>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</si>
  <si>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</si>
  <si>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</si>
  <si>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</si>
  <si>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</si>
  <si>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</si>
  <si>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</si>
  <si>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</si>
  <si>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</si>
  <si>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</si>
  <si>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</si>
  <si>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</si>
  <si>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</si>
  <si>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</si>
  <si>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</si>
  <si>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</si>
  <si>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</si>
  <si>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</si>
  <si>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</si>
  <si>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</si>
  <si>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</si>
  <si>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</si>
  <si>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</si>
  <si>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</si>
  <si>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</si>
  <si>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</si>
  <si>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</si>
  <si>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</si>
  <si>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</si>
  <si>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</si>
  <si>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</si>
  <si>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</si>
  <si>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</si>
  <si>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</si>
  <si>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</si>
  <si>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</si>
  <si>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</si>
  <si>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</si>
  <si>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</si>
  <si>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</si>
  <si>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</si>
  <si>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</si>
  <si>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</si>
  <si>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</si>
  <si>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</si>
  <si>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</si>
  <si>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</si>
  <si>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</si>
  <si>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</si>
  <si>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</si>
  <si>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</si>
  <si>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</si>
  <si>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</si>
  <si>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</si>
  <si>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</si>
  <si>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</si>
  <si>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</si>
  <si>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</si>
  <si>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</si>
  <si>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</si>
  <si>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</si>
  <si>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</si>
  <si>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</si>
  <si>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</si>
  <si>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</si>
  <si>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</si>
  <si>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</si>
  <si>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</si>
  <si>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</si>
  <si>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</si>
  <si>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</si>
  <si>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</si>
  <si>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</si>
  <si>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</si>
  <si>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</si>
  <si>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</si>
  <si>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</si>
  <si>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</si>
  <si>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</si>
  <si>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</si>
  <si>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</si>
  <si>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</si>
  <si>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</si>
  <si>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</si>
  <si>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</si>
  <si>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</si>
  <si>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</si>
  <si>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</si>
  <si>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</si>
  <si>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</si>
  <si>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</si>
  <si>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</si>
  <si>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</si>
  <si>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</si>
  <si>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</si>
  <si>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</si>
  <si>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</si>
  <si>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</si>
  <si>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</si>
  <si>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</si>
  <si>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</si>
  <si>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</si>
  <si>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</si>
  <si>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</si>
  <si>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</si>
  <si>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</si>
  <si>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</si>
  <si>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</si>
  <si>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</si>
  <si>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</si>
  <si>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</si>
  <si>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</si>
  <si>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</si>
  <si>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</si>
  <si>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</si>
  <si>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</si>
  <si>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</si>
  <si>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</si>
  <si>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</si>
  <si>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</si>
  <si>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</si>
  <si>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</si>
  <si>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</si>
  <si>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</si>
  <si>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</si>
  <si>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</si>
  <si>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</si>
  <si>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</si>
  <si>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</si>
  <si>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</si>
  <si>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</si>
  <si>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</si>
  <si>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</si>
  <si>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</si>
  <si>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</si>
  <si>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</si>
  <si>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</si>
  <si>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</si>
  <si>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</si>
  <si>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</si>
  <si>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</si>
  <si>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</si>
  <si>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</si>
  <si>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</si>
  <si>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</si>
  <si>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</si>
  <si>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</si>
  <si>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</si>
  <si>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</si>
  <si>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</si>
  <si>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</si>
  <si>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</si>
  <si>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</si>
  <si>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</si>
  <si>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</si>
  <si>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</si>
  <si>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</si>
  <si>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</si>
  <si>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</si>
  <si>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</si>
  <si>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</si>
  <si>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</si>
  <si>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</si>
  <si>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</si>
  <si>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</si>
  <si>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</si>
  <si>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</si>
  <si>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</si>
  <si>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</si>
  <si>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</si>
  <si>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</si>
  <si>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</si>
  <si>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</si>
  <si>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</si>
  <si>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</si>
  <si>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</si>
  <si>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</si>
  <si>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</si>
  <si>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</si>
  <si>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</si>
  <si>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</si>
  <si>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</si>
  <si>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</si>
  <si>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</si>
  <si>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</si>
  <si>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</si>
  <si>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</si>
  <si>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</si>
  <si>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</si>
  <si>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</si>
  <si>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</si>
  <si>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</si>
  <si>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</si>
  <si>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</si>
  <si>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</si>
  <si>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</si>
  <si>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</si>
  <si>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</si>
  <si>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</si>
  <si>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</si>
  <si>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</si>
  <si>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</si>
  <si>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</si>
  <si>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</si>
  <si>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</si>
  <si>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</si>
  <si>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</si>
  <si>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</si>
  <si>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</si>
  <si>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</si>
  <si>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</si>
  <si>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</si>
  <si>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</si>
  <si>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</si>
  <si>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</si>
  <si>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</si>
  <si>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</si>
  <si>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</si>
  <si>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</si>
  <si>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</si>
  <si>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</si>
  <si>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</si>
  <si>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</si>
  <si>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</si>
  <si>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</si>
  <si>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</si>
  <si>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</si>
  <si>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</si>
  <si>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</si>
  <si>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</si>
  <si>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</si>
  <si>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</si>
  <si>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</si>
  <si>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</si>
  <si>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</si>
  <si>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</si>
  <si>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</si>
  <si>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</si>
  <si>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</si>
  <si>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</si>
  <si>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</si>
  <si>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</si>
  <si>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</si>
  <si>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</si>
  <si>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</si>
  <si>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</si>
  <si>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Integral para el Desarrollo de la Familia del Municipio de Moroleón, Gto.</t>
  </si>
  <si>
    <t>Correspondiente del 1 de Enero al 30 de Septiembre de 2023</t>
  </si>
  <si>
    <t xml:space="preserve">            Autorizo:</t>
  </si>
  <si>
    <t>Elaboro:</t>
  </si>
  <si>
    <t xml:space="preserve">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</si>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</sst>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/>
    <xf numFmtId="43" fontId="7" fillId="0" borderId="0" applyFont="0" applyFill="0" applyBorder="0" applyAlignment="0" applyProtection="0"/>
  </cellStyleXfs>
  <cellXfs count="21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2" fillId="0" borderId="0" xfId="0" applyFont="1" applyAlignment="1">
      <alignment horizontal="center" vertical="center"/>
    </xf>
    <xf numFmtId="0" fontId="3" fillId="0" borderId="0" xfId="3" applyFont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2">
    <cellStyle name="=C:\WINNT\SYSTEM32\COMMAND.COM" xfId="20"/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1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190501</xdr:rowOff>
    </xdr:from>
    <xdr:to>
      <xdr:col>1</xdr:col>
      <xdr:colOff>19050</xdr:colOff>
      <xdr:row>3</xdr:row>
      <xdr:rowOff>219076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1"/>
          <a:ext cx="1000125" cy="7429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386391</xdr:colOff>
      <xdr:row>2</xdr:row>
      <xdr:rowOff>206674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51344" cy="69191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409574</xdr:colOff>
      <xdr:row>3</xdr:row>
      <xdr:rowOff>0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76324" cy="7143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1</xdr:col>
      <xdr:colOff>95250</xdr:colOff>
      <xdr:row>2</xdr:row>
      <xdr:rowOff>228599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61924"/>
          <a:ext cx="762000" cy="542925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133350</xdr:rowOff>
    </xdr:from>
    <xdr:to>
      <xdr:col>1</xdr:col>
      <xdr:colOff>314325</xdr:colOff>
      <xdr:row>3</xdr:row>
      <xdr:rowOff>9525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" y="133350"/>
          <a:ext cx="971550" cy="59055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9524</xdr:rowOff>
    </xdr:from>
    <xdr:to>
      <xdr:col>1</xdr:col>
      <xdr:colOff>838200</xdr:colOff>
      <xdr:row>3</xdr:row>
      <xdr:rowOff>200025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38124"/>
          <a:ext cx="1009650" cy="647701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1</xdr:col>
      <xdr:colOff>590549</xdr:colOff>
      <xdr:row>3</xdr:row>
      <xdr:rowOff>123825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66700"/>
          <a:ext cx="790574" cy="571500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676274</xdr:colOff>
      <xdr:row>3</xdr:row>
      <xdr:rowOff>76200</xdr:rowOff>
    </xdr:to>
    <xdr:pic>
      <xdr:nvPicPr>
        <xdr:cNvPr id="2" name="image3.jpg" descr="C:\Users\HOLA\Desktop\Logos &amp; Hoja Membretada\WhatsApp Image 2021-10-11 at 11.10.20 AM (1) - copia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" y="19050"/>
          <a:ext cx="1323974" cy="7715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5" topLeftCell="A6" activePane="bottomLeft" state="frozen"/>
      <selection activeCell="A14" sqref="A14:B14"/>
      <selection pane="bottomLeft" sqref="A1:E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91" t="s">
        <v>662</v>
      </c>
      <c r="B1" s="191"/>
      <c r="C1" s="17"/>
      <c r="D1" s="14" t="s">
        <v>600</v>
      </c>
      <c r="E1" s="15">
        <v>2023</v>
      </c>
    </row>
    <row r="2" spans="1:5" ht="18.95" customHeight="1" x14ac:dyDescent="0.2">
      <c r="A2" s="192" t="s">
        <v>599</v>
      </c>
      <c r="B2" s="192"/>
      <c r="C2" s="36"/>
      <c r="D2" s="14" t="s">
        <v>601</v>
      </c>
      <c r="E2" s="17" t="s">
        <v>606</v>
      </c>
    </row>
    <row r="3" spans="1:5" ht="18.95" customHeight="1" x14ac:dyDescent="0.2">
      <c r="A3" s="193" t="s">
        <v>663</v>
      </c>
      <c r="B3" s="193"/>
      <c r="C3" s="17"/>
      <c r="D3" s="14" t="s">
        <v>602</v>
      </c>
      <c r="E3" s="15">
        <v>3</v>
      </c>
    </row>
    <row r="4" spans="1:5" s="93" customFormat="1" ht="18.95" customHeight="1" x14ac:dyDescent="0.2">
      <c r="A4" s="193" t="s">
        <v>623</v>
      </c>
      <c r="B4" s="193"/>
      <c r="C4" s="193"/>
      <c r="D4" s="193"/>
      <c r="E4" s="193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581</v>
      </c>
    </row>
    <row r="14" spans="1:5" x14ac:dyDescent="0.2">
      <c r="A14" s="45" t="s">
        <v>7</v>
      </c>
      <c r="B14" s="46" t="s">
        <v>582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181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567</v>
      </c>
      <c r="B24" s="95" t="s">
        <v>302</v>
      </c>
    </row>
    <row r="25" spans="1:2" x14ac:dyDescent="0.2">
      <c r="A25" s="94" t="s">
        <v>568</v>
      </c>
      <c r="B25" s="95" t="s">
        <v>569</v>
      </c>
    </row>
    <row r="26" spans="1:2" s="93" customFormat="1" x14ac:dyDescent="0.2">
      <c r="A26" s="94" t="s">
        <v>570</v>
      </c>
      <c r="B26" s="95" t="s">
        <v>339</v>
      </c>
    </row>
    <row r="27" spans="1:2" x14ac:dyDescent="0.2">
      <c r="A27" s="94" t="s">
        <v>571</v>
      </c>
      <c r="B27" s="95" t="s">
        <v>356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624</v>
      </c>
    </row>
    <row r="41" spans="1:5" ht="12" thickBot="1" x14ac:dyDescent="0.25">
      <c r="A41" s="11"/>
      <c r="B41" s="12"/>
    </row>
    <row r="44" spans="1:5" x14ac:dyDescent="0.2">
      <c r="B44" s="93" t="s">
        <v>625</v>
      </c>
    </row>
    <row r="46" spans="1:5" ht="15" x14ac:dyDescent="0.25">
      <c r="B46" s="167" t="s">
        <v>664</v>
      </c>
      <c r="C46" s="190" t="s">
        <v>665</v>
      </c>
      <c r="D46" s="190"/>
      <c r="E46" s="166"/>
    </row>
    <row r="47" spans="1:5" ht="15" x14ac:dyDescent="0.25">
      <c r="B47" s="167" t="s">
        <v>666</v>
      </c>
      <c r="C47" s="167" t="s">
        <v>667</v>
      </c>
      <c r="D47" s="167"/>
      <c r="E47" s="166"/>
    </row>
    <row r="48" spans="1:5" ht="15" x14ac:dyDescent="0.25">
      <c r="B48" s="168" t="s">
        <v>668</v>
      </c>
      <c r="C48" s="190" t="s">
        <v>669</v>
      </c>
      <c r="D48" s="190"/>
      <c r="E48" s="166"/>
    </row>
    <row r="49" spans="2:5" ht="15" x14ac:dyDescent="0.25">
      <c r="B49" s="168" t="s">
        <v>670</v>
      </c>
      <c r="C49" s="190" t="s">
        <v>671</v>
      </c>
      <c r="D49" s="190"/>
      <c r="E49" s="166"/>
    </row>
  </sheetData>
  <sheetProtection formatCells="0" formatColumns="0" formatRows="0" autoFilter="0" pivotTables="0"/>
  <mergeCells count="7">
    <mergeCell ref="C46:D46"/>
    <mergeCell ref="C48:D48"/>
    <mergeCell ref="C49:D49"/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opLeftCell="A4" workbookViewId="0">
      <selection sqref="A1:E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97" t="s">
        <v>662</v>
      </c>
      <c r="B1" s="198"/>
      <c r="C1" s="199"/>
    </row>
    <row r="2" spans="1:3" s="37" customFormat="1" ht="18" customHeight="1" x14ac:dyDescent="0.25">
      <c r="A2" s="200" t="s">
        <v>613</v>
      </c>
      <c r="B2" s="201"/>
      <c r="C2" s="202"/>
    </row>
    <row r="3" spans="1:3" s="37" customFormat="1" ht="18" customHeight="1" x14ac:dyDescent="0.25">
      <c r="A3" s="200" t="s">
        <v>663</v>
      </c>
      <c r="B3" s="203"/>
      <c r="C3" s="202"/>
    </row>
    <row r="4" spans="1:3" s="40" customFormat="1" ht="18" customHeight="1" x14ac:dyDescent="0.2">
      <c r="A4" s="204" t="s">
        <v>614</v>
      </c>
      <c r="B4" s="205"/>
      <c r="C4" s="206"/>
    </row>
    <row r="5" spans="1:3" s="38" customFormat="1" x14ac:dyDescent="0.2">
      <c r="A5" s="58" t="s">
        <v>519</v>
      </c>
      <c r="B5" s="58"/>
      <c r="C5" s="145">
        <v>6832955.1299999999</v>
      </c>
    </row>
    <row r="6" spans="1:3" x14ac:dyDescent="0.2">
      <c r="A6" s="59"/>
      <c r="B6" s="60"/>
      <c r="C6" s="61"/>
    </row>
    <row r="7" spans="1:3" x14ac:dyDescent="0.2">
      <c r="A7" s="68" t="s">
        <v>520</v>
      </c>
      <c r="B7" s="68"/>
      <c r="C7" s="146">
        <f>SUM(C8:C13)</f>
        <v>0</v>
      </c>
    </row>
    <row r="8" spans="1:3" x14ac:dyDescent="0.2">
      <c r="A8" s="76" t="s">
        <v>521</v>
      </c>
      <c r="B8" s="75" t="s">
        <v>340</v>
      </c>
      <c r="C8" s="147">
        <v>0</v>
      </c>
    </row>
    <row r="9" spans="1:3" x14ac:dyDescent="0.2">
      <c r="A9" s="62" t="s">
        <v>522</v>
      </c>
      <c r="B9" s="63" t="s">
        <v>531</v>
      </c>
      <c r="C9" s="147">
        <v>0</v>
      </c>
    </row>
    <row r="10" spans="1:3" x14ac:dyDescent="0.2">
      <c r="A10" s="62" t="s">
        <v>523</v>
      </c>
      <c r="B10" s="63" t="s">
        <v>348</v>
      </c>
      <c r="C10" s="147">
        <v>0</v>
      </c>
    </row>
    <row r="11" spans="1:3" x14ac:dyDescent="0.2">
      <c r="A11" s="62" t="s">
        <v>524</v>
      </c>
      <c r="B11" s="63" t="s">
        <v>349</v>
      </c>
      <c r="C11" s="147">
        <v>0</v>
      </c>
    </row>
    <row r="12" spans="1:3" x14ac:dyDescent="0.2">
      <c r="A12" s="62" t="s">
        <v>525</v>
      </c>
      <c r="B12" s="63" t="s">
        <v>350</v>
      </c>
      <c r="C12" s="147">
        <v>0</v>
      </c>
    </row>
    <row r="13" spans="1:3" x14ac:dyDescent="0.2">
      <c r="A13" s="64" t="s">
        <v>526</v>
      </c>
      <c r="B13" s="65" t="s">
        <v>527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530</v>
      </c>
      <c r="C16" s="147">
        <v>0</v>
      </c>
    </row>
    <row r="17" spans="1:5" x14ac:dyDescent="0.2">
      <c r="A17" s="70">
        <v>3.2</v>
      </c>
      <c r="B17" s="63" t="s">
        <v>528</v>
      </c>
      <c r="C17" s="147">
        <v>0</v>
      </c>
    </row>
    <row r="18" spans="1:5" x14ac:dyDescent="0.2">
      <c r="A18" s="70">
        <v>3.3</v>
      </c>
      <c r="B18" s="65" t="s">
        <v>529</v>
      </c>
      <c r="C18" s="148">
        <v>0</v>
      </c>
    </row>
    <row r="19" spans="1:5" x14ac:dyDescent="0.2">
      <c r="A19" s="59"/>
      <c r="B19" s="71"/>
      <c r="C19" s="72"/>
    </row>
    <row r="20" spans="1:5" x14ac:dyDescent="0.2">
      <c r="A20" s="73" t="s">
        <v>660</v>
      </c>
      <c r="B20" s="73"/>
      <c r="C20" s="145">
        <f>C5+C7-C15</f>
        <v>6832955.1299999999</v>
      </c>
    </row>
    <row r="22" spans="1:5" x14ac:dyDescent="0.2">
      <c r="B22" s="39" t="s">
        <v>625</v>
      </c>
    </row>
    <row r="24" spans="1:5" ht="15" x14ac:dyDescent="0.25">
      <c r="B24" s="182" t="s">
        <v>664</v>
      </c>
      <c r="C24" s="190" t="s">
        <v>665</v>
      </c>
      <c r="D24" s="190"/>
      <c r="E24" s="181"/>
    </row>
    <row r="25" spans="1:5" ht="15" x14ac:dyDescent="0.25">
      <c r="B25" s="182" t="s">
        <v>666</v>
      </c>
      <c r="C25" s="182" t="s">
        <v>667</v>
      </c>
      <c r="D25" s="182"/>
      <c r="E25" s="181"/>
    </row>
    <row r="26" spans="1:5" ht="15" x14ac:dyDescent="0.25">
      <c r="B26" s="183" t="s">
        <v>668</v>
      </c>
      <c r="C26" s="190" t="s">
        <v>669</v>
      </c>
      <c r="D26" s="190"/>
      <c r="E26" s="181"/>
    </row>
    <row r="27" spans="1:5" ht="15" x14ac:dyDescent="0.25">
      <c r="B27" s="183" t="s">
        <v>670</v>
      </c>
      <c r="C27" s="190" t="s">
        <v>671</v>
      </c>
      <c r="D27" s="190"/>
      <c r="E27" s="181"/>
    </row>
  </sheetData>
  <mergeCells count="7">
    <mergeCell ref="C26:D26"/>
    <mergeCell ref="C27:D27"/>
    <mergeCell ref="A1:C1"/>
    <mergeCell ref="A2:C2"/>
    <mergeCell ref="A3:C3"/>
    <mergeCell ref="A4:C4"/>
    <mergeCell ref="C24:D24"/>
  </mergeCells>
  <pageMargins left="0.70866141732283472" right="0.70866141732283472" top="0.74803149606299213" bottom="0.74803149606299213" header="0.31496062992125984" footer="0.31496062992125984"/>
  <pageSetup scale="110"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opLeftCell="A19" workbookViewId="0">
      <selection activeCell="A2" sqref="A2:E4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207" t="s">
        <v>662</v>
      </c>
      <c r="B1" s="208"/>
      <c r="C1" s="209"/>
    </row>
    <row r="2" spans="1:3" s="41" customFormat="1" ht="18.95" customHeight="1" x14ac:dyDescent="0.25">
      <c r="A2" s="210" t="s">
        <v>615</v>
      </c>
      <c r="B2" s="211"/>
      <c r="C2" s="212"/>
    </row>
    <row r="3" spans="1:3" s="41" customFormat="1" ht="18.95" customHeight="1" x14ac:dyDescent="0.25">
      <c r="A3" s="210" t="s">
        <v>663</v>
      </c>
      <c r="B3" s="213"/>
      <c r="C3" s="212"/>
    </row>
    <row r="4" spans="1:3" s="42" customFormat="1" x14ac:dyDescent="0.2">
      <c r="A4" s="204" t="s">
        <v>614</v>
      </c>
      <c r="B4" s="205"/>
      <c r="C4" s="206"/>
    </row>
    <row r="5" spans="1:3" x14ac:dyDescent="0.2">
      <c r="A5" s="84" t="s">
        <v>532</v>
      </c>
      <c r="B5" s="58"/>
      <c r="C5" s="149">
        <v>8926169.25</v>
      </c>
    </row>
    <row r="6" spans="1:3" x14ac:dyDescent="0.2">
      <c r="A6" s="78"/>
      <c r="B6" s="60"/>
      <c r="C6" s="79"/>
    </row>
    <row r="7" spans="1:3" x14ac:dyDescent="0.2">
      <c r="A7" s="68" t="s">
        <v>533</v>
      </c>
      <c r="B7" s="80"/>
      <c r="C7" s="146">
        <f>SUM(C8:C28)</f>
        <v>709272.68</v>
      </c>
    </row>
    <row r="8" spans="1:3" x14ac:dyDescent="0.2">
      <c r="A8" s="128">
        <v>2.1</v>
      </c>
      <c r="B8" s="85" t="s">
        <v>368</v>
      </c>
      <c r="C8" s="150">
        <v>0</v>
      </c>
    </row>
    <row r="9" spans="1:3" x14ac:dyDescent="0.2">
      <c r="A9" s="128">
        <v>2.2000000000000002</v>
      </c>
      <c r="B9" s="85" t="s">
        <v>365</v>
      </c>
      <c r="C9" s="150">
        <v>0</v>
      </c>
    </row>
    <row r="10" spans="1:3" x14ac:dyDescent="0.2">
      <c r="A10" s="90">
        <v>2.2999999999999998</v>
      </c>
      <c r="B10" s="77" t="s">
        <v>235</v>
      </c>
      <c r="C10" s="150">
        <v>15500</v>
      </c>
    </row>
    <row r="11" spans="1:3" x14ac:dyDescent="0.2">
      <c r="A11" s="90">
        <v>2.4</v>
      </c>
      <c r="B11" s="77" t="s">
        <v>236</v>
      </c>
      <c r="C11" s="150">
        <v>0</v>
      </c>
    </row>
    <row r="12" spans="1:3" x14ac:dyDescent="0.2">
      <c r="A12" s="90">
        <v>2.5</v>
      </c>
      <c r="B12" s="77" t="s">
        <v>237</v>
      </c>
      <c r="C12" s="150">
        <v>30900</v>
      </c>
    </row>
    <row r="13" spans="1:3" x14ac:dyDescent="0.2">
      <c r="A13" s="90">
        <v>2.6</v>
      </c>
      <c r="B13" s="77" t="s">
        <v>238</v>
      </c>
      <c r="C13" s="150">
        <v>623000</v>
      </c>
    </row>
    <row r="14" spans="1:3" x14ac:dyDescent="0.2">
      <c r="A14" s="90">
        <v>2.7</v>
      </c>
      <c r="B14" s="77" t="s">
        <v>239</v>
      </c>
      <c r="C14" s="150">
        <v>0</v>
      </c>
    </row>
    <row r="15" spans="1:3" x14ac:dyDescent="0.2">
      <c r="A15" s="90">
        <v>2.8</v>
      </c>
      <c r="B15" s="77" t="s">
        <v>240</v>
      </c>
      <c r="C15" s="150">
        <v>39872.68</v>
      </c>
    </row>
    <row r="16" spans="1:3" x14ac:dyDescent="0.2">
      <c r="A16" s="90">
        <v>2.9</v>
      </c>
      <c r="B16" s="77" t="s">
        <v>242</v>
      </c>
      <c r="C16" s="150">
        <v>0</v>
      </c>
    </row>
    <row r="17" spans="1:3" x14ac:dyDescent="0.2">
      <c r="A17" s="90" t="s">
        <v>534</v>
      </c>
      <c r="B17" s="77" t="s">
        <v>535</v>
      </c>
      <c r="C17" s="150">
        <v>0</v>
      </c>
    </row>
    <row r="18" spans="1:3" x14ac:dyDescent="0.2">
      <c r="A18" s="90" t="s">
        <v>560</v>
      </c>
      <c r="B18" s="77" t="s">
        <v>244</v>
      </c>
      <c r="C18" s="150">
        <v>0</v>
      </c>
    </row>
    <row r="19" spans="1:3" x14ac:dyDescent="0.2">
      <c r="A19" s="90" t="s">
        <v>561</v>
      </c>
      <c r="B19" s="77" t="s">
        <v>536</v>
      </c>
      <c r="C19" s="150">
        <v>0</v>
      </c>
    </row>
    <row r="20" spans="1:3" x14ac:dyDescent="0.2">
      <c r="A20" s="90" t="s">
        <v>562</v>
      </c>
      <c r="B20" s="77" t="s">
        <v>537</v>
      </c>
      <c r="C20" s="150">
        <v>0</v>
      </c>
    </row>
    <row r="21" spans="1:3" x14ac:dyDescent="0.2">
      <c r="A21" s="90" t="s">
        <v>563</v>
      </c>
      <c r="B21" s="77" t="s">
        <v>538</v>
      </c>
      <c r="C21" s="150">
        <v>0</v>
      </c>
    </row>
    <row r="22" spans="1:3" x14ac:dyDescent="0.2">
      <c r="A22" s="90" t="s">
        <v>539</v>
      </c>
      <c r="B22" s="77" t="s">
        <v>540</v>
      </c>
      <c r="C22" s="150">
        <v>0</v>
      </c>
    </row>
    <row r="23" spans="1:3" x14ac:dyDescent="0.2">
      <c r="A23" s="90" t="s">
        <v>541</v>
      </c>
      <c r="B23" s="77" t="s">
        <v>542</v>
      </c>
      <c r="C23" s="150">
        <v>0</v>
      </c>
    </row>
    <row r="24" spans="1:3" x14ac:dyDescent="0.2">
      <c r="A24" s="90" t="s">
        <v>543</v>
      </c>
      <c r="B24" s="77" t="s">
        <v>544</v>
      </c>
      <c r="C24" s="150">
        <v>0</v>
      </c>
    </row>
    <row r="25" spans="1:3" x14ac:dyDescent="0.2">
      <c r="A25" s="90" t="s">
        <v>545</v>
      </c>
      <c r="B25" s="77" t="s">
        <v>546</v>
      </c>
      <c r="C25" s="150">
        <v>0</v>
      </c>
    </row>
    <row r="26" spans="1:3" x14ac:dyDescent="0.2">
      <c r="A26" s="90" t="s">
        <v>547</v>
      </c>
      <c r="B26" s="77" t="s">
        <v>548</v>
      </c>
      <c r="C26" s="150">
        <v>0</v>
      </c>
    </row>
    <row r="27" spans="1:3" x14ac:dyDescent="0.2">
      <c r="A27" s="90" t="s">
        <v>549</v>
      </c>
      <c r="B27" s="77" t="s">
        <v>550</v>
      </c>
      <c r="C27" s="150">
        <v>0</v>
      </c>
    </row>
    <row r="28" spans="1:3" x14ac:dyDescent="0.2">
      <c r="A28" s="90" t="s">
        <v>551</v>
      </c>
      <c r="B28" s="85" t="s">
        <v>552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553</v>
      </c>
      <c r="B30" s="89"/>
      <c r="C30" s="151">
        <f>SUM(C31:C35)</f>
        <v>0</v>
      </c>
    </row>
    <row r="31" spans="1:3" x14ac:dyDescent="0.2">
      <c r="A31" s="90" t="s">
        <v>554</v>
      </c>
      <c r="B31" s="77" t="s">
        <v>437</v>
      </c>
      <c r="C31" s="150">
        <v>0</v>
      </c>
    </row>
    <row r="32" spans="1:3" x14ac:dyDescent="0.2">
      <c r="A32" s="90" t="s">
        <v>555</v>
      </c>
      <c r="B32" s="77" t="s">
        <v>80</v>
      </c>
      <c r="C32" s="150">
        <v>0</v>
      </c>
    </row>
    <row r="33" spans="1:5" x14ac:dyDescent="0.2">
      <c r="A33" s="90" t="s">
        <v>556</v>
      </c>
      <c r="B33" s="77" t="s">
        <v>447</v>
      </c>
      <c r="C33" s="150">
        <v>0</v>
      </c>
    </row>
    <row r="34" spans="1:5" x14ac:dyDescent="0.2">
      <c r="A34" s="90" t="s">
        <v>557</v>
      </c>
      <c r="B34" s="77" t="s">
        <v>453</v>
      </c>
      <c r="C34" s="150">
        <v>0</v>
      </c>
    </row>
    <row r="35" spans="1:5" x14ac:dyDescent="0.2">
      <c r="A35" s="90" t="s">
        <v>558</v>
      </c>
      <c r="B35" s="85" t="s">
        <v>559</v>
      </c>
      <c r="C35" s="152">
        <v>0</v>
      </c>
    </row>
    <row r="36" spans="1:5" x14ac:dyDescent="0.2">
      <c r="A36" s="78"/>
      <c r="B36" s="81"/>
      <c r="C36" s="82"/>
    </row>
    <row r="37" spans="1:5" x14ac:dyDescent="0.2">
      <c r="A37" s="83" t="s">
        <v>661</v>
      </c>
      <c r="B37" s="58"/>
      <c r="C37" s="145">
        <f>C5-C7+C30</f>
        <v>8216896.5700000003</v>
      </c>
    </row>
    <row r="39" spans="1:5" x14ac:dyDescent="0.2">
      <c r="B39" s="39" t="s">
        <v>625</v>
      </c>
    </row>
    <row r="42" spans="1:5" ht="15" x14ac:dyDescent="0.25">
      <c r="B42" s="185" t="s">
        <v>664</v>
      </c>
      <c r="C42" s="190" t="s">
        <v>665</v>
      </c>
      <c r="D42" s="190"/>
      <c r="E42" s="184"/>
    </row>
    <row r="43" spans="1:5" ht="15" x14ac:dyDescent="0.25">
      <c r="B43" s="185" t="s">
        <v>666</v>
      </c>
      <c r="C43" s="185" t="s">
        <v>667</v>
      </c>
      <c r="D43" s="185"/>
      <c r="E43" s="184"/>
    </row>
    <row r="44" spans="1:5" ht="15" x14ac:dyDescent="0.25">
      <c r="B44" s="186" t="s">
        <v>668</v>
      </c>
      <c r="C44" s="190" t="s">
        <v>669</v>
      </c>
      <c r="D44" s="190"/>
      <c r="E44" s="184"/>
    </row>
    <row r="45" spans="1:5" ht="15" x14ac:dyDescent="0.25">
      <c r="B45" s="186" t="s">
        <v>670</v>
      </c>
      <c r="C45" s="190" t="s">
        <v>671</v>
      </c>
      <c r="D45" s="190"/>
      <c r="E45" s="184"/>
    </row>
  </sheetData>
  <mergeCells count="7">
    <mergeCell ref="C44:D44"/>
    <mergeCell ref="C45:D45"/>
    <mergeCell ref="A1:C1"/>
    <mergeCell ref="A2:C2"/>
    <mergeCell ref="A3:C3"/>
    <mergeCell ref="A4:C4"/>
    <mergeCell ref="C42:D42"/>
  </mergeCells>
  <pageMargins left="0.27559055118110237" right="0.17" top="0.43307086614173229" bottom="0.56999999999999995" header="0.31496062992125984" footer="0.31496062992125984"/>
  <pageSetup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C37" workbookViewId="0">
      <selection sqref="A1:J5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96" t="s">
        <v>662</v>
      </c>
      <c r="B1" s="214"/>
      <c r="C1" s="214"/>
      <c r="D1" s="214"/>
      <c r="E1" s="214"/>
      <c r="F1" s="214"/>
      <c r="G1" s="27" t="s">
        <v>603</v>
      </c>
      <c r="H1" s="28">
        <v>2023</v>
      </c>
    </row>
    <row r="2" spans="1:10" ht="18.95" customHeight="1" x14ac:dyDescent="0.2">
      <c r="A2" s="196" t="s">
        <v>616</v>
      </c>
      <c r="B2" s="214"/>
      <c r="C2" s="214"/>
      <c r="D2" s="214"/>
      <c r="E2" s="214"/>
      <c r="F2" s="214"/>
      <c r="G2" s="27" t="s">
        <v>604</v>
      </c>
      <c r="H2" s="28" t="s">
        <v>606</v>
      </c>
    </row>
    <row r="3" spans="1:10" ht="18.95" customHeight="1" x14ac:dyDescent="0.2">
      <c r="A3" s="215" t="s">
        <v>663</v>
      </c>
      <c r="B3" s="216"/>
      <c r="C3" s="216"/>
      <c r="D3" s="216"/>
      <c r="E3" s="216"/>
      <c r="F3" s="216"/>
      <c r="G3" s="27" t="s">
        <v>605</v>
      </c>
      <c r="H3" s="28">
        <v>3</v>
      </c>
    </row>
    <row r="4" spans="1:10" x14ac:dyDescent="0.2">
      <c r="A4" s="30" t="s">
        <v>192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485</v>
      </c>
      <c r="C7" s="32" t="s">
        <v>176</v>
      </c>
      <c r="D7" s="32" t="s">
        <v>486</v>
      </c>
      <c r="E7" s="32" t="s">
        <v>487</v>
      </c>
      <c r="F7" s="32" t="s">
        <v>175</v>
      </c>
      <c r="G7" s="32" t="s">
        <v>122</v>
      </c>
      <c r="H7" s="32" t="s">
        <v>178</v>
      </c>
      <c r="I7" s="32" t="s">
        <v>179</v>
      </c>
      <c r="J7" s="32" t="s">
        <v>180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25187524.760000002</v>
      </c>
      <c r="E36" s="34">
        <v>-12593762.380000001</v>
      </c>
      <c r="F36" s="34">
        <f t="shared" si="0"/>
        <v>12593762.380000001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19426717.510000002</v>
      </c>
      <c r="E37" s="34">
        <v>-25187524.760000002</v>
      </c>
      <c r="F37" s="34">
        <f t="shared" si="0"/>
        <v>-5760807.25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-257660.9</v>
      </c>
      <c r="E39" s="34">
        <v>257660.9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-1269341.21</v>
      </c>
      <c r="E40" s="34">
        <v>-5563613.9199999999</v>
      </c>
      <c r="F40" s="34">
        <f t="shared" si="0"/>
        <v>-6832955.1299999999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12593762.380000001</v>
      </c>
      <c r="E41" s="34">
        <v>-25187524.760000002</v>
      </c>
      <c r="F41" s="34">
        <f t="shared" si="0"/>
        <v>-12593762.380000001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29814861.32</v>
      </c>
      <c r="E42" s="34">
        <v>-24010330.760000002</v>
      </c>
      <c r="F42" s="34">
        <f t="shared" si="0"/>
        <v>5804530.5599999987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2313668.2799999998</v>
      </c>
      <c r="E43" s="34">
        <v>-4627336.5599999996</v>
      </c>
      <c r="F43" s="34">
        <f t="shared" si="0"/>
        <v>-2313668.2799999998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1813229.78</v>
      </c>
      <c r="E44" s="34">
        <v>-1636498.93</v>
      </c>
      <c r="F44" s="34">
        <f t="shared" si="0"/>
        <v>176730.85000000009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17476208.370000001</v>
      </c>
      <c r="E45" s="34">
        <v>-17476208.370000001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336811.07</v>
      </c>
      <c r="E46" s="34">
        <v>-332751.07</v>
      </c>
      <c r="F46" s="34">
        <f t="shared" si="0"/>
        <v>4060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6158153.8600000003</v>
      </c>
      <c r="E47" s="34">
        <v>2763955.39</v>
      </c>
      <c r="F47" s="34">
        <f t="shared" si="0"/>
        <v>8922109.25</v>
      </c>
    </row>
    <row r="49" spans="2:5" x14ac:dyDescent="0.2">
      <c r="B49" s="29" t="s">
        <v>625</v>
      </c>
    </row>
    <row r="51" spans="2:5" ht="15" x14ac:dyDescent="0.25">
      <c r="B51" s="188" t="s">
        <v>664</v>
      </c>
      <c r="C51" s="190" t="s">
        <v>665</v>
      </c>
      <c r="D51" s="190"/>
      <c r="E51" s="187"/>
    </row>
    <row r="52" spans="2:5" ht="15" x14ac:dyDescent="0.25">
      <c r="B52" s="188" t="s">
        <v>666</v>
      </c>
      <c r="C52" s="188" t="s">
        <v>667</v>
      </c>
      <c r="D52" s="188"/>
      <c r="E52" s="187"/>
    </row>
    <row r="53" spans="2:5" ht="15" x14ac:dyDescent="0.25">
      <c r="B53" s="189" t="s">
        <v>668</v>
      </c>
      <c r="C53" s="190" t="s">
        <v>669</v>
      </c>
      <c r="D53" s="190"/>
      <c r="E53" s="187"/>
    </row>
    <row r="54" spans="2:5" ht="15" x14ac:dyDescent="0.25">
      <c r="B54" s="189" t="s">
        <v>670</v>
      </c>
      <c r="C54" s="190" t="s">
        <v>671</v>
      </c>
      <c r="D54" s="190"/>
      <c r="E54" s="187"/>
    </row>
  </sheetData>
  <sheetProtection formatCells="0" formatColumns="0" formatRows="0" insertColumns="0" insertRows="0" insertHyperlinks="0" deleteColumns="0" deleteRows="0" sort="0" autoFilter="0" pivotTables="0"/>
  <mergeCells count="6">
    <mergeCell ref="C54:D54"/>
    <mergeCell ref="A1:F1"/>
    <mergeCell ref="A2:F2"/>
    <mergeCell ref="A3:F3"/>
    <mergeCell ref="C51:D51"/>
    <mergeCell ref="C53:D53"/>
  </mergeCells>
  <pageMargins left="0.31496062992125984" right="0.15748031496062992" top="0.39370078740157483" bottom="0.47244094488188981" header="0.31496062992125984" footer="0.31496062992125984"/>
  <pageSetup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12" zoomScaleNormal="100" zoomScaleSheetLayoutView="100" workbookViewId="0">
      <selection sqref="A1:F2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217" t="s">
        <v>34</v>
      </c>
      <c r="B5" s="217"/>
      <c r="C5" s="217"/>
      <c r="D5" s="217"/>
      <c r="E5" s="217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590</v>
      </c>
      <c r="B10" s="218" t="s">
        <v>36</v>
      </c>
      <c r="C10" s="218"/>
      <c r="D10" s="218"/>
      <c r="E10" s="218"/>
    </row>
    <row r="11" spans="1:8" s="119" customFormat="1" ht="12.95" customHeight="1" x14ac:dyDescent="0.2">
      <c r="A11" s="123" t="s">
        <v>591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592</v>
      </c>
      <c r="B12" s="218" t="s">
        <v>38</v>
      </c>
      <c r="C12" s="218"/>
      <c r="D12" s="218"/>
      <c r="E12" s="218"/>
    </row>
    <row r="13" spans="1:8" s="119" customFormat="1" ht="26.1" customHeight="1" x14ac:dyDescent="0.2">
      <c r="A13" s="123" t="s">
        <v>593</v>
      </c>
      <c r="B13" s="218" t="s">
        <v>39</v>
      </c>
      <c r="C13" s="218"/>
      <c r="D13" s="218"/>
      <c r="E13" s="218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594</v>
      </c>
      <c r="B15" s="124" t="s">
        <v>40</v>
      </c>
    </row>
    <row r="16" spans="1:8" s="119" customFormat="1" ht="12.95" customHeight="1" x14ac:dyDescent="0.2">
      <c r="A16" s="123" t="s">
        <v>595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596</v>
      </c>
    </row>
    <row r="20" spans="1:4" s="119" customFormat="1" ht="12.95" customHeight="1" x14ac:dyDescent="0.2">
      <c r="A20" s="127" t="s">
        <v>597</v>
      </c>
    </row>
    <row r="21" spans="1:4" s="119" customFormat="1" x14ac:dyDescent="0.2">
      <c r="A21" s="120"/>
    </row>
    <row r="22" spans="1:4" s="119" customFormat="1" x14ac:dyDescent="0.2">
      <c r="A22" s="120" t="s">
        <v>514</v>
      </c>
      <c r="B22" s="120"/>
      <c r="C22" s="120"/>
      <c r="D22" s="120"/>
    </row>
    <row r="23" spans="1:4" s="119" customFormat="1" x14ac:dyDescent="0.2">
      <c r="A23" s="120" t="s">
        <v>515</v>
      </c>
      <c r="B23" s="120"/>
      <c r="C23" s="120"/>
      <c r="D23" s="120"/>
    </row>
    <row r="24" spans="1:4" s="119" customFormat="1" x14ac:dyDescent="0.2">
      <c r="A24" s="120" t="s">
        <v>516</v>
      </c>
      <c r="B24" s="120"/>
      <c r="C24" s="120"/>
      <c r="D24" s="120"/>
    </row>
    <row r="25" spans="1:4" s="119" customFormat="1" x14ac:dyDescent="0.2">
      <c r="A25" s="120" t="s">
        <v>517</v>
      </c>
      <c r="B25" s="120"/>
      <c r="C25" s="120"/>
      <c r="D25" s="120"/>
    </row>
    <row r="26" spans="1:4" s="119" customFormat="1" x14ac:dyDescent="0.2">
      <c r="A26" s="120" t="s">
        <v>518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43" right="0.36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94" t="s">
        <v>662</v>
      </c>
      <c r="B1" s="195"/>
      <c r="C1" s="195"/>
      <c r="D1" s="195"/>
      <c r="E1" s="195"/>
      <c r="F1" s="195"/>
      <c r="G1" s="14" t="s">
        <v>603</v>
      </c>
      <c r="H1" s="25">
        <v>2023</v>
      </c>
    </row>
    <row r="2" spans="1:8" s="16" customFormat="1" ht="18.95" customHeight="1" x14ac:dyDescent="0.25">
      <c r="A2" s="194" t="s">
        <v>607</v>
      </c>
      <c r="B2" s="195"/>
      <c r="C2" s="195"/>
      <c r="D2" s="195"/>
      <c r="E2" s="195"/>
      <c r="F2" s="195"/>
      <c r="G2" s="14" t="s">
        <v>604</v>
      </c>
      <c r="H2" s="25" t="s">
        <v>606</v>
      </c>
    </row>
    <row r="3" spans="1:8" s="16" customFormat="1" ht="18.95" customHeight="1" x14ac:dyDescent="0.25">
      <c r="A3" s="194" t="s">
        <v>663</v>
      </c>
      <c r="B3" s="195"/>
      <c r="C3" s="195"/>
      <c r="D3" s="195"/>
      <c r="E3" s="195"/>
      <c r="F3" s="195"/>
      <c r="G3" s="14" t="s">
        <v>605</v>
      </c>
      <c r="H3" s="25">
        <v>3</v>
      </c>
    </row>
    <row r="4" spans="1:8" x14ac:dyDescent="0.2">
      <c r="A4" s="18" t="s">
        <v>192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193</v>
      </c>
      <c r="C8" s="24">
        <v>0</v>
      </c>
    </row>
    <row r="9" spans="1:8" x14ac:dyDescent="0.2">
      <c r="A9" s="22">
        <v>1115</v>
      </c>
      <c r="B9" s="20" t="s">
        <v>194</v>
      </c>
      <c r="C9" s="24">
        <v>0</v>
      </c>
    </row>
    <row r="10" spans="1:8" x14ac:dyDescent="0.2">
      <c r="A10" s="22">
        <v>1121</v>
      </c>
      <c r="B10" s="20" t="s">
        <v>195</v>
      </c>
      <c r="C10" s="24">
        <v>0</v>
      </c>
    </row>
    <row r="11" spans="1:8" x14ac:dyDescent="0.2">
      <c r="A11" s="22">
        <v>1211</v>
      </c>
      <c r="B11" s="20" t="s">
        <v>196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183</v>
      </c>
    </row>
    <row r="15" spans="1:8" x14ac:dyDescent="0.2">
      <c r="A15" s="22">
        <v>1122</v>
      </c>
      <c r="B15" s="20" t="s">
        <v>197</v>
      </c>
      <c r="C15" s="24">
        <v>756734.64</v>
      </c>
      <c r="D15" s="24">
        <v>660793.79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199</v>
      </c>
      <c r="E19" s="21" t="s">
        <v>200</v>
      </c>
      <c r="F19" s="21" t="s">
        <v>201</v>
      </c>
      <c r="G19" s="21" t="s">
        <v>202</v>
      </c>
      <c r="H19" s="21" t="s">
        <v>203</v>
      </c>
    </row>
    <row r="20" spans="1:8" x14ac:dyDescent="0.2">
      <c r="A20" s="22">
        <v>1123</v>
      </c>
      <c r="B20" s="20" t="s">
        <v>204</v>
      </c>
      <c r="C20" s="24">
        <v>52006.01</v>
      </c>
      <c r="D20" s="24">
        <v>52006.01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209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8" x14ac:dyDescent="0.2">
      <c r="C29" s="20">
        <v>15500</v>
      </c>
      <c r="D29" s="20">
        <v>15500</v>
      </c>
    </row>
    <row r="30" spans="1:8" x14ac:dyDescent="0.2">
      <c r="A30" s="19" t="s">
        <v>575</v>
      </c>
      <c r="B30" s="19"/>
      <c r="C30" s="19">
        <v>0</v>
      </c>
      <c r="D30" s="19">
        <v>0</v>
      </c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>
        <v>30900</v>
      </c>
      <c r="D31" s="21">
        <v>30900</v>
      </c>
      <c r="E31" s="21" t="s">
        <v>155</v>
      </c>
      <c r="F31" s="21" t="s">
        <v>211</v>
      </c>
      <c r="G31" s="21" t="s">
        <v>157</v>
      </c>
      <c r="H31" s="21"/>
    </row>
    <row r="32" spans="1:8" x14ac:dyDescent="0.2">
      <c r="A32" s="22">
        <v>1140</v>
      </c>
      <c r="B32" s="20" t="s">
        <v>212</v>
      </c>
      <c r="C32" s="24">
        <v>623000</v>
      </c>
      <c r="D32" s="20">
        <v>623000</v>
      </c>
    </row>
    <row r="33" spans="1:8" x14ac:dyDescent="0.2">
      <c r="A33" s="22">
        <v>1141</v>
      </c>
      <c r="B33" s="20" t="s">
        <v>213</v>
      </c>
      <c r="C33" s="24">
        <v>0</v>
      </c>
      <c r="D33" s="20">
        <v>0</v>
      </c>
    </row>
    <row r="34" spans="1:8" x14ac:dyDescent="0.2">
      <c r="A34" s="22">
        <v>1142</v>
      </c>
      <c r="B34" s="20" t="s">
        <v>214</v>
      </c>
      <c r="C34" s="24">
        <v>39872.68</v>
      </c>
      <c r="D34" s="20">
        <v>39872.68</v>
      </c>
    </row>
    <row r="35" spans="1:8" x14ac:dyDescent="0.2">
      <c r="A35" s="22">
        <v>1143</v>
      </c>
      <c r="B35" s="20" t="s">
        <v>215</v>
      </c>
      <c r="C35" s="24">
        <v>0</v>
      </c>
      <c r="D35" s="20">
        <v>0</v>
      </c>
    </row>
    <row r="36" spans="1:8" x14ac:dyDescent="0.2">
      <c r="A36" s="22">
        <v>1144</v>
      </c>
      <c r="B36" s="20" t="s">
        <v>216</v>
      </c>
      <c r="C36" s="24">
        <v>0</v>
      </c>
      <c r="D36" s="20">
        <v>0</v>
      </c>
    </row>
    <row r="37" spans="1:8" x14ac:dyDescent="0.2">
      <c r="A37" s="22">
        <v>1145</v>
      </c>
      <c r="B37" s="20" t="s">
        <v>217</v>
      </c>
      <c r="C37" s="24">
        <v>0</v>
      </c>
    </row>
    <row r="38" spans="1:8" x14ac:dyDescent="0.2">
      <c r="C38" s="20">
        <v>0</v>
      </c>
      <c r="D38" s="20">
        <v>0</v>
      </c>
    </row>
    <row r="39" spans="1:8" x14ac:dyDescent="0.2">
      <c r="A39" s="19" t="s">
        <v>218</v>
      </c>
      <c r="B39" s="19"/>
      <c r="C39" s="19">
        <v>0</v>
      </c>
      <c r="D39" s="19">
        <v>0</v>
      </c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>
        <v>0</v>
      </c>
      <c r="D40" s="21">
        <v>0</v>
      </c>
      <c r="E40" s="21" t="s">
        <v>156</v>
      </c>
      <c r="F40" s="21" t="s">
        <v>219</v>
      </c>
      <c r="G40" s="21"/>
      <c r="H40" s="21"/>
    </row>
    <row r="41" spans="1:8" x14ac:dyDescent="0.2">
      <c r="A41" s="22">
        <v>1150</v>
      </c>
      <c r="B41" s="20" t="s">
        <v>220</v>
      </c>
      <c r="C41" s="24">
        <v>0</v>
      </c>
      <c r="D41" s="20">
        <v>0</v>
      </c>
    </row>
    <row r="42" spans="1:8" x14ac:dyDescent="0.2">
      <c r="A42" s="22">
        <v>1151</v>
      </c>
      <c r="B42" s="20" t="s">
        <v>221</v>
      </c>
      <c r="C42" s="24">
        <v>0</v>
      </c>
      <c r="D42" s="20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203</v>
      </c>
      <c r="F45" s="21"/>
      <c r="G45" s="21"/>
      <c r="H45" s="21"/>
    </row>
    <row r="46" spans="1:8" x14ac:dyDescent="0.2">
      <c r="A46" s="22">
        <v>1213</v>
      </c>
      <c r="B46" s="20" t="s">
        <v>222</v>
      </c>
      <c r="C46" s="24">
        <v>2023</v>
      </c>
      <c r="D46" s="20">
        <v>2022</v>
      </c>
    </row>
    <row r="47" spans="1:8" x14ac:dyDescent="0.2">
      <c r="C47" s="20">
        <v>-1383941.44</v>
      </c>
      <c r="D47" s="20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223</v>
      </c>
      <c r="C50" s="24">
        <v>0</v>
      </c>
      <c r="D50" s="20">
        <v>0</v>
      </c>
    </row>
    <row r="52" spans="1:9" x14ac:dyDescent="0.2">
      <c r="A52" s="19" t="s">
        <v>162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>
        <v>0</v>
      </c>
      <c r="D53" s="21">
        <v>0</v>
      </c>
      <c r="E53" s="21" t="s">
        <v>160</v>
      </c>
      <c r="F53" s="21" t="s">
        <v>154</v>
      </c>
      <c r="G53" s="21" t="s">
        <v>224</v>
      </c>
      <c r="H53" s="21" t="s">
        <v>161</v>
      </c>
      <c r="I53" s="21" t="s">
        <v>225</v>
      </c>
    </row>
    <row r="54" spans="1:9" x14ac:dyDescent="0.2">
      <c r="A54" s="22">
        <v>1230</v>
      </c>
      <c r="B54" s="20" t="s">
        <v>226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227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228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229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230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231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232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233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234</v>
      </c>
      <c r="C62" s="24">
        <v>0</v>
      </c>
      <c r="D62" s="24">
        <v>0</v>
      </c>
      <c r="E62" s="24">
        <f t="shared" ref="E62" si="0">SUM(E63:E70)</f>
        <v>1593894.64</v>
      </c>
    </row>
    <row r="63" spans="1:9" x14ac:dyDescent="0.2">
      <c r="A63" s="22">
        <v>1241</v>
      </c>
      <c r="B63" s="20" t="s">
        <v>235</v>
      </c>
      <c r="C63" s="24">
        <v>590156.43999999994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236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237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238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239</v>
      </c>
      <c r="C67" s="24">
        <v>0</v>
      </c>
      <c r="D67" s="24">
        <v>111216.62</v>
      </c>
      <c r="E67" s="24">
        <v>1593894.64</v>
      </c>
    </row>
    <row r="68" spans="1:9" x14ac:dyDescent="0.2">
      <c r="A68" s="22">
        <v>1246</v>
      </c>
      <c r="B68" s="20" t="s">
        <v>240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241</v>
      </c>
      <c r="C69" s="24">
        <v>0</v>
      </c>
      <c r="D69" s="24">
        <v>196636.24</v>
      </c>
      <c r="E69" s="24">
        <v>0</v>
      </c>
    </row>
    <row r="70" spans="1:9" x14ac:dyDescent="0.2">
      <c r="A70" s="22">
        <v>1248</v>
      </c>
      <c r="B70" s="20" t="s">
        <v>242</v>
      </c>
      <c r="C70" s="24">
        <v>0</v>
      </c>
      <c r="D70" s="24">
        <v>0</v>
      </c>
      <c r="E70" s="24">
        <v>0</v>
      </c>
    </row>
    <row r="71" spans="1:9" x14ac:dyDescent="0.2">
      <c r="C71" s="20">
        <v>0</v>
      </c>
      <c r="D71" s="20">
        <v>4904.7700000000004</v>
      </c>
    </row>
    <row r="72" spans="1:9" x14ac:dyDescent="0.2">
      <c r="A72" s="19" t="s">
        <v>163</v>
      </c>
      <c r="B72" s="19"/>
      <c r="C72" s="19">
        <v>0</v>
      </c>
      <c r="D72" s="19">
        <v>0</v>
      </c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164</v>
      </c>
      <c r="E73" s="21" t="s">
        <v>243</v>
      </c>
      <c r="F73" s="21" t="s">
        <v>154</v>
      </c>
      <c r="G73" s="21" t="s">
        <v>224</v>
      </c>
      <c r="H73" s="21" t="s">
        <v>161</v>
      </c>
      <c r="I73" s="21" t="s">
        <v>225</v>
      </c>
    </row>
    <row r="74" spans="1:9" x14ac:dyDescent="0.2">
      <c r="A74" s="22">
        <v>1250</v>
      </c>
      <c r="B74" s="20" t="s">
        <v>244</v>
      </c>
      <c r="C74" s="24">
        <v>0</v>
      </c>
      <c r="D74" s="24">
        <v>0</v>
      </c>
      <c r="E74" s="24">
        <f>SUM(E75:E79)</f>
        <v>0</v>
      </c>
    </row>
    <row r="75" spans="1:9" x14ac:dyDescent="0.2">
      <c r="A75" s="22">
        <v>1251</v>
      </c>
      <c r="B75" s="20" t="s">
        <v>245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246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247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248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249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250</v>
      </c>
      <c r="C80" s="24">
        <v>0</v>
      </c>
      <c r="D80" s="24">
        <v>0</v>
      </c>
      <c r="E80" s="24">
        <f>SUM(E81:E86)</f>
        <v>0</v>
      </c>
    </row>
    <row r="81" spans="1:8" x14ac:dyDescent="0.2">
      <c r="A81" s="22">
        <v>1271</v>
      </c>
      <c r="B81" s="20" t="s">
        <v>251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252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253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254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255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256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165</v>
      </c>
      <c r="B88" s="19"/>
      <c r="C88" s="19">
        <v>0</v>
      </c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>
        <v>0</v>
      </c>
      <c r="D89" s="21" t="s">
        <v>257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258</v>
      </c>
      <c r="C90" s="24">
        <v>0</v>
      </c>
    </row>
    <row r="91" spans="1:8" x14ac:dyDescent="0.2">
      <c r="A91" s="22">
        <v>1161</v>
      </c>
      <c r="B91" s="20" t="s">
        <v>259</v>
      </c>
      <c r="C91" s="24">
        <v>0</v>
      </c>
    </row>
    <row r="92" spans="1:8" x14ac:dyDescent="0.2">
      <c r="A92" s="22">
        <v>1162</v>
      </c>
      <c r="B92" s="20" t="s">
        <v>260</v>
      </c>
      <c r="C92" s="24">
        <v>0</v>
      </c>
    </row>
    <row r="93" spans="1:8" x14ac:dyDescent="0.2">
      <c r="C93" s="20">
        <v>0</v>
      </c>
    </row>
    <row r="94" spans="1:8" x14ac:dyDescent="0.2">
      <c r="A94" s="19" t="s">
        <v>576</v>
      </c>
      <c r="B94" s="19"/>
      <c r="C94" s="19">
        <v>35265</v>
      </c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203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584</v>
      </c>
      <c r="C96" s="24">
        <f>SUM(C97:C100)</f>
        <v>0</v>
      </c>
    </row>
    <row r="97" spans="1:8" x14ac:dyDescent="0.2">
      <c r="A97" s="22">
        <v>1191</v>
      </c>
      <c r="B97" s="20" t="s">
        <v>577</v>
      </c>
      <c r="C97" s="24">
        <v>0</v>
      </c>
    </row>
    <row r="98" spans="1:8" x14ac:dyDescent="0.2">
      <c r="A98" s="22">
        <v>1192</v>
      </c>
      <c r="B98" s="20" t="s">
        <v>578</v>
      </c>
      <c r="C98" s="24">
        <v>0</v>
      </c>
    </row>
    <row r="99" spans="1:8" x14ac:dyDescent="0.2">
      <c r="A99" s="22">
        <v>1193</v>
      </c>
      <c r="B99" s="20" t="s">
        <v>579</v>
      </c>
      <c r="C99" s="24">
        <v>0</v>
      </c>
    </row>
    <row r="100" spans="1:8" x14ac:dyDescent="0.2">
      <c r="A100" s="22">
        <v>1194</v>
      </c>
      <c r="B100" s="20" t="s">
        <v>580</v>
      </c>
      <c r="C100" s="24">
        <v>0</v>
      </c>
    </row>
    <row r="101" spans="1:8" x14ac:dyDescent="0.2">
      <c r="A101" s="19" t="s">
        <v>626</v>
      </c>
      <c r="C101" s="24">
        <v>3635879.04</v>
      </c>
    </row>
    <row r="102" spans="1:8" x14ac:dyDescent="0.2">
      <c r="A102" s="21" t="s">
        <v>144</v>
      </c>
      <c r="B102" s="21" t="s">
        <v>141</v>
      </c>
      <c r="C102" s="21">
        <v>0</v>
      </c>
      <c r="D102" s="21" t="s">
        <v>203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261</v>
      </c>
      <c r="C103" s="24">
        <v>305880.92</v>
      </c>
    </row>
    <row r="104" spans="1:8" x14ac:dyDescent="0.2">
      <c r="A104" s="22">
        <v>1291</v>
      </c>
      <c r="B104" s="20" t="s">
        <v>262</v>
      </c>
      <c r="C104" s="24">
        <v>0</v>
      </c>
    </row>
    <row r="105" spans="1:8" x14ac:dyDescent="0.2">
      <c r="A105" s="22">
        <v>1292</v>
      </c>
      <c r="B105" s="20" t="s">
        <v>263</v>
      </c>
      <c r="C105" s="24">
        <v>2011830.76</v>
      </c>
    </row>
    <row r="106" spans="1:8" x14ac:dyDescent="0.2">
      <c r="A106" s="22">
        <v>1293</v>
      </c>
      <c r="B106" s="20" t="s">
        <v>264</v>
      </c>
      <c r="C106" s="24">
        <v>0</v>
      </c>
    </row>
    <row r="108" spans="1:8" x14ac:dyDescent="0.2">
      <c r="A108" s="19" t="s">
        <v>167</v>
      </c>
      <c r="B108" s="19"/>
      <c r="C108" s="19">
        <v>105141.32</v>
      </c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>
        <v>394363.49</v>
      </c>
      <c r="D109" s="21" t="s">
        <v>199</v>
      </c>
      <c r="E109" s="21" t="s">
        <v>200</v>
      </c>
      <c r="F109" s="21" t="s">
        <v>201</v>
      </c>
      <c r="G109" s="21" t="s">
        <v>265</v>
      </c>
      <c r="H109" s="21" t="s">
        <v>266</v>
      </c>
    </row>
    <row r="110" spans="1:8" x14ac:dyDescent="0.2">
      <c r="A110" s="22">
        <v>2110</v>
      </c>
      <c r="B110" s="20" t="s">
        <v>267</v>
      </c>
      <c r="C110" s="24">
        <v>0</v>
      </c>
      <c r="D110" s="24">
        <f>SUM(D111:D119)</f>
        <v>862828.73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268</v>
      </c>
      <c r="C111" s="24">
        <v>26291.16</v>
      </c>
      <c r="D111" s="24">
        <f>C111</f>
        <v>26291.16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269</v>
      </c>
      <c r="C112" s="24">
        <v>37977.81</v>
      </c>
      <c r="D112" s="24">
        <f t="shared" ref="D112:D119" si="1">C112</f>
        <v>37977.81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270</v>
      </c>
      <c r="C113" s="24">
        <v>190965.52</v>
      </c>
      <c r="D113" s="24">
        <f t="shared" si="1"/>
        <v>190965.52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271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272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273</v>
      </c>
      <c r="C116" s="24">
        <v>32945.79</v>
      </c>
      <c r="D116" s="24">
        <f t="shared" si="1"/>
        <v>32945.79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274</v>
      </c>
      <c r="C117" s="24">
        <v>462630.22</v>
      </c>
      <c r="D117" s="24">
        <f t="shared" si="1"/>
        <v>462630.22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275</v>
      </c>
      <c r="C118" s="24">
        <v>89168.09</v>
      </c>
      <c r="D118" s="24">
        <f t="shared" si="1"/>
        <v>89168.09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276</v>
      </c>
      <c r="C119" s="24">
        <v>22850.14</v>
      </c>
      <c r="D119" s="24">
        <f t="shared" si="1"/>
        <v>22850.14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277</v>
      </c>
      <c r="C120" s="24">
        <v>0</v>
      </c>
      <c r="D120" s="24">
        <f t="shared" ref="D120:G120" si="2">SUM(D121:D123)</f>
        <v>154272.76999999999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278</v>
      </c>
      <c r="C121" s="24">
        <v>85140.43</v>
      </c>
      <c r="D121" s="24">
        <f>C121</f>
        <v>85140.43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279</v>
      </c>
      <c r="C122" s="24">
        <v>69132.34</v>
      </c>
      <c r="D122" s="24">
        <f t="shared" ref="D122:D123" si="3">C122</f>
        <v>69132.34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280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4" spans="1:8" x14ac:dyDescent="0.2">
      <c r="C124" s="20">
        <v>16453.53</v>
      </c>
    </row>
    <row r="125" spans="1:8" x14ac:dyDescent="0.2">
      <c r="A125" s="19" t="s">
        <v>168</v>
      </c>
      <c r="B125" s="19"/>
      <c r="C125" s="19">
        <v>427894.3</v>
      </c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>
        <v>156601</v>
      </c>
      <c r="D126" s="21" t="s">
        <v>145</v>
      </c>
      <c r="E126" s="21" t="s">
        <v>203</v>
      </c>
      <c r="F126" s="21"/>
      <c r="G126" s="21"/>
      <c r="H126" s="21"/>
    </row>
    <row r="127" spans="1:8" x14ac:dyDescent="0.2">
      <c r="A127" s="22">
        <v>2160</v>
      </c>
      <c r="B127" s="20" t="s">
        <v>281</v>
      </c>
      <c r="C127" s="24">
        <f>SUM(C128:C133)</f>
        <v>0</v>
      </c>
    </row>
    <row r="128" spans="1:8" x14ac:dyDescent="0.2">
      <c r="A128" s="22">
        <v>2161</v>
      </c>
      <c r="B128" s="20" t="s">
        <v>282</v>
      </c>
      <c r="C128" s="24">
        <v>0</v>
      </c>
    </row>
    <row r="129" spans="1:8" x14ac:dyDescent="0.2">
      <c r="A129" s="22">
        <v>2162</v>
      </c>
      <c r="B129" s="20" t="s">
        <v>283</v>
      </c>
      <c r="C129" s="24">
        <v>0</v>
      </c>
    </row>
    <row r="130" spans="1:8" x14ac:dyDescent="0.2">
      <c r="A130" s="22">
        <v>2163</v>
      </c>
      <c r="B130" s="20" t="s">
        <v>284</v>
      </c>
      <c r="C130" s="24">
        <v>0</v>
      </c>
    </row>
    <row r="131" spans="1:8" x14ac:dyDescent="0.2">
      <c r="A131" s="22">
        <v>2164</v>
      </c>
      <c r="B131" s="20" t="s">
        <v>285</v>
      </c>
      <c r="C131" s="24">
        <v>0</v>
      </c>
    </row>
    <row r="132" spans="1:8" x14ac:dyDescent="0.2">
      <c r="A132" s="22">
        <v>2165</v>
      </c>
      <c r="B132" s="20" t="s">
        <v>286</v>
      </c>
      <c r="C132" s="24">
        <v>0</v>
      </c>
    </row>
    <row r="133" spans="1:8" x14ac:dyDescent="0.2">
      <c r="A133" s="22">
        <v>2166</v>
      </c>
      <c r="B133" s="20" t="s">
        <v>287</v>
      </c>
      <c r="C133" s="24">
        <v>0</v>
      </c>
    </row>
    <row r="134" spans="1:8" x14ac:dyDescent="0.2">
      <c r="A134" s="22">
        <v>2250</v>
      </c>
      <c r="B134" s="20" t="s">
        <v>288</v>
      </c>
      <c r="C134" s="24">
        <f>SUM(C135:C140)</f>
        <v>0</v>
      </c>
    </row>
    <row r="135" spans="1:8" x14ac:dyDescent="0.2">
      <c r="A135" s="22">
        <v>2251</v>
      </c>
      <c r="B135" s="20" t="s">
        <v>289</v>
      </c>
      <c r="C135" s="24">
        <v>0</v>
      </c>
    </row>
    <row r="136" spans="1:8" x14ac:dyDescent="0.2">
      <c r="A136" s="22">
        <v>2252</v>
      </c>
      <c r="B136" s="20" t="s">
        <v>290</v>
      </c>
      <c r="C136" s="24">
        <v>0</v>
      </c>
    </row>
    <row r="137" spans="1:8" x14ac:dyDescent="0.2">
      <c r="A137" s="22">
        <v>2253</v>
      </c>
      <c r="B137" s="20" t="s">
        <v>291</v>
      </c>
      <c r="C137" s="24">
        <v>0</v>
      </c>
    </row>
    <row r="138" spans="1:8" x14ac:dyDescent="0.2">
      <c r="A138" s="22">
        <v>2254</v>
      </c>
      <c r="B138" s="20" t="s">
        <v>292</v>
      </c>
      <c r="C138" s="24">
        <v>0</v>
      </c>
    </row>
    <row r="139" spans="1:8" x14ac:dyDescent="0.2">
      <c r="A139" s="22">
        <v>2255</v>
      </c>
      <c r="B139" s="20" t="s">
        <v>293</v>
      </c>
      <c r="C139" s="24">
        <v>0</v>
      </c>
    </row>
    <row r="140" spans="1:8" x14ac:dyDescent="0.2">
      <c r="A140" s="22">
        <v>2256</v>
      </c>
      <c r="B140" s="20" t="s">
        <v>294</v>
      </c>
      <c r="C140" s="24">
        <v>0</v>
      </c>
    </row>
    <row r="142" spans="1:8" x14ac:dyDescent="0.2">
      <c r="A142" s="19" t="s">
        <v>169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203</v>
      </c>
      <c r="F143" s="23"/>
      <c r="G143" s="23"/>
      <c r="H143" s="23"/>
    </row>
    <row r="144" spans="1:8" x14ac:dyDescent="0.2">
      <c r="A144" s="22">
        <v>2159</v>
      </c>
      <c r="B144" s="20" t="s">
        <v>295</v>
      </c>
      <c r="C144" s="24">
        <v>0</v>
      </c>
    </row>
    <row r="145" spans="1:5" x14ac:dyDescent="0.2">
      <c r="A145" s="22">
        <v>2199</v>
      </c>
      <c r="B145" s="20" t="s">
        <v>296</v>
      </c>
      <c r="C145" s="24">
        <v>0</v>
      </c>
    </row>
    <row r="146" spans="1:5" x14ac:dyDescent="0.2">
      <c r="A146" s="22">
        <v>2240</v>
      </c>
      <c r="B146" s="20" t="s">
        <v>297</v>
      </c>
      <c r="C146" s="24">
        <f>SUM(C147:C149)</f>
        <v>0</v>
      </c>
    </row>
    <row r="147" spans="1:5" x14ac:dyDescent="0.2">
      <c r="A147" s="22">
        <v>2241</v>
      </c>
      <c r="B147" s="20" t="s">
        <v>298</v>
      </c>
      <c r="C147" s="24">
        <v>0</v>
      </c>
    </row>
    <row r="148" spans="1:5" x14ac:dyDescent="0.2">
      <c r="A148" s="22">
        <v>2242</v>
      </c>
      <c r="B148" s="20" t="s">
        <v>299</v>
      </c>
      <c r="C148" s="24">
        <v>0</v>
      </c>
    </row>
    <row r="149" spans="1:5" x14ac:dyDescent="0.2">
      <c r="A149" s="22">
        <v>2249</v>
      </c>
      <c r="B149" s="20" t="s">
        <v>300</v>
      </c>
      <c r="C149" s="24">
        <v>0</v>
      </c>
    </row>
    <row r="151" spans="1:5" x14ac:dyDescent="0.2">
      <c r="B151" s="20" t="s">
        <v>625</v>
      </c>
    </row>
    <row r="153" spans="1:5" ht="15" x14ac:dyDescent="0.25">
      <c r="B153" s="170" t="s">
        <v>664</v>
      </c>
      <c r="C153" s="190" t="s">
        <v>665</v>
      </c>
      <c r="D153" s="190"/>
      <c r="E153" s="169"/>
    </row>
    <row r="154" spans="1:5" ht="15" x14ac:dyDescent="0.25">
      <c r="B154" s="170" t="s">
        <v>666</v>
      </c>
      <c r="C154" s="170" t="s">
        <v>667</v>
      </c>
      <c r="D154" s="170"/>
      <c r="E154" s="169"/>
    </row>
    <row r="155" spans="1:5" ht="15" x14ac:dyDescent="0.25">
      <c r="B155" s="171" t="s">
        <v>668</v>
      </c>
      <c r="C155" s="190" t="s">
        <v>669</v>
      </c>
      <c r="D155" s="190"/>
      <c r="E155" s="169"/>
    </row>
    <row r="156" spans="1:5" ht="15" x14ac:dyDescent="0.25">
      <c r="B156" s="171" t="s">
        <v>670</v>
      </c>
      <c r="C156" s="190" t="s">
        <v>671</v>
      </c>
      <c r="D156" s="190"/>
      <c r="E156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156:D156"/>
    <mergeCell ref="A1:F1"/>
    <mergeCell ref="A2:F2"/>
    <mergeCell ref="A3:F3"/>
    <mergeCell ref="C153:D153"/>
    <mergeCell ref="C155:D155"/>
  </mergeCells>
  <pageMargins left="0.31496062992125984" right="0.15748031496062992" top="0.35433070866141736" bottom="0.27559055118110237" header="0.31496062992125984" footer="0.15748031496062992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9"/>
  <sheetViews>
    <sheetView zoomScaleNormal="100" zoomScaleSheetLayoutView="110" workbookViewId="0">
      <pane ySplit="2" topLeftCell="A6" activePane="bottomLeft" state="frozen"/>
      <selection activeCell="A14" sqref="A14:B14"/>
      <selection pane="bottomLeft" sqref="A1:C6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186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585</v>
      </c>
    </row>
    <row r="10" spans="1:2" ht="15" customHeight="1" x14ac:dyDescent="0.2">
      <c r="A10" s="103"/>
      <c r="B10" s="102" t="s">
        <v>586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184</v>
      </c>
    </row>
    <row r="22" spans="1:2" ht="15" customHeight="1" x14ac:dyDescent="0.2">
      <c r="A22" s="103"/>
      <c r="B22" s="107" t="s">
        <v>185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187</v>
      </c>
    </row>
    <row r="39" spans="1:2" ht="15" customHeight="1" x14ac:dyDescent="0.2">
      <c r="A39" s="103"/>
      <c r="B39" s="102" t="s">
        <v>188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189</v>
      </c>
    </row>
    <row r="46" spans="1:2" ht="15" customHeight="1" x14ac:dyDescent="0.2">
      <c r="A46" s="103"/>
      <c r="B46" s="102" t="s">
        <v>190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166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  <row r="86" spans="3:4" x14ac:dyDescent="0.2">
      <c r="D86" s="3">
        <v>0</v>
      </c>
    </row>
    <row r="87" spans="3:4" x14ac:dyDescent="0.2">
      <c r="C87" s="3">
        <v>0</v>
      </c>
      <c r="D87" s="3">
        <v>0</v>
      </c>
    </row>
    <row r="88" spans="3:4" x14ac:dyDescent="0.2">
      <c r="C88" s="3">
        <v>0</v>
      </c>
      <c r="D88" s="3">
        <v>0</v>
      </c>
    </row>
    <row r="89" spans="3:4" x14ac:dyDescent="0.2">
      <c r="C89" s="3">
        <v>0</v>
      </c>
      <c r="D89" s="3">
        <v>0</v>
      </c>
    </row>
    <row r="90" spans="3:4" x14ac:dyDescent="0.2">
      <c r="C90" s="3">
        <v>0</v>
      </c>
      <c r="D90" s="3">
        <v>0</v>
      </c>
    </row>
    <row r="93" spans="3:4" x14ac:dyDescent="0.2">
      <c r="C93" s="3">
        <v>0</v>
      </c>
      <c r="D93" s="3">
        <v>0</v>
      </c>
    </row>
    <row r="95" spans="3:4" x14ac:dyDescent="0.2">
      <c r="C95" s="3">
        <v>0</v>
      </c>
      <c r="D95" s="3">
        <v>0</v>
      </c>
    </row>
    <row r="96" spans="3:4" x14ac:dyDescent="0.2">
      <c r="C96" s="3">
        <v>4060</v>
      </c>
      <c r="D96" s="3">
        <v>0</v>
      </c>
    </row>
    <row r="97" spans="3:4" x14ac:dyDescent="0.2">
      <c r="C97" s="3">
        <v>0</v>
      </c>
      <c r="D97" s="3">
        <v>0</v>
      </c>
    </row>
    <row r="98" spans="3:4" x14ac:dyDescent="0.2">
      <c r="C98" s="3">
        <v>0</v>
      </c>
      <c r="D98" s="3">
        <v>0</v>
      </c>
    </row>
    <row r="99" spans="3:4" x14ac:dyDescent="0.2">
      <c r="C99" s="3">
        <v>0</v>
      </c>
      <c r="D99" s="3">
        <v>0</v>
      </c>
    </row>
    <row r="102" spans="3:4" x14ac:dyDescent="0.2">
      <c r="C102" s="3">
        <v>0</v>
      </c>
      <c r="D102" s="3">
        <v>0</v>
      </c>
    </row>
    <row r="103" spans="3:4" x14ac:dyDescent="0.2">
      <c r="C103" s="3">
        <v>0</v>
      </c>
      <c r="D103" s="3">
        <v>0</v>
      </c>
    </row>
    <row r="104" spans="3:4" x14ac:dyDescent="0.2">
      <c r="C104" s="3">
        <v>0</v>
      </c>
      <c r="D104" s="3">
        <v>0</v>
      </c>
    </row>
    <row r="105" spans="3:4" x14ac:dyDescent="0.2">
      <c r="C105" s="3">
        <v>0</v>
      </c>
    </row>
    <row r="132" spans="3:3" x14ac:dyDescent="0.2">
      <c r="C132" s="3">
        <v>0</v>
      </c>
    </row>
    <row r="133" spans="3:3" x14ac:dyDescent="0.2">
      <c r="C133" s="3">
        <v>0</v>
      </c>
    </row>
    <row r="135" spans="3:3" x14ac:dyDescent="0.2">
      <c r="C135" s="3">
        <v>0</v>
      </c>
    </row>
    <row r="136" spans="3:3" x14ac:dyDescent="0.2">
      <c r="C136" s="3">
        <v>0</v>
      </c>
    </row>
    <row r="138" spans="3:3" x14ac:dyDescent="0.2">
      <c r="C138" s="3">
        <v>375524.01</v>
      </c>
    </row>
    <row r="139" spans="3:3" x14ac:dyDescent="0.2">
      <c r="C139" s="3">
        <v>0</v>
      </c>
    </row>
  </sheetData>
  <pageMargins left="0.35433070866141736" right="0.31496062992125984" top="0.74803149606299213" bottom="0.59055118110236227" header="0.31496062992125984" footer="0.19685039370078741"/>
  <pageSetup scale="85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211" zoomScaleNormal="100" workbookViewId="0">
      <selection sqref="A1:E22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92" t="s">
        <v>662</v>
      </c>
      <c r="B1" s="192"/>
      <c r="C1" s="192"/>
      <c r="D1" s="14" t="s">
        <v>603</v>
      </c>
      <c r="E1" s="25">
        <v>2023</v>
      </c>
    </row>
    <row r="2" spans="1:5" s="16" customFormat="1" ht="18.95" customHeight="1" x14ac:dyDescent="0.25">
      <c r="A2" s="192" t="s">
        <v>608</v>
      </c>
      <c r="B2" s="192"/>
      <c r="C2" s="192"/>
      <c r="D2" s="14" t="s">
        <v>604</v>
      </c>
      <c r="E2" s="25" t="s">
        <v>606</v>
      </c>
    </row>
    <row r="3" spans="1:5" s="16" customFormat="1" ht="18.95" customHeight="1" x14ac:dyDescent="0.25">
      <c r="A3" s="192" t="s">
        <v>663</v>
      </c>
      <c r="B3" s="192"/>
      <c r="C3" s="192"/>
      <c r="D3" s="14" t="s">
        <v>605</v>
      </c>
      <c r="E3" s="25">
        <v>3</v>
      </c>
    </row>
    <row r="4" spans="1:5" x14ac:dyDescent="0.2">
      <c r="A4" s="18" t="s">
        <v>192</v>
      </c>
      <c r="B4" s="19"/>
      <c r="C4" s="19"/>
      <c r="D4" s="19"/>
      <c r="E4" s="19"/>
    </row>
    <row r="6" spans="1:5" x14ac:dyDescent="0.2">
      <c r="A6" s="96" t="s">
        <v>565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301</v>
      </c>
      <c r="E7" s="48"/>
    </row>
    <row r="8" spans="1:5" x14ac:dyDescent="0.2">
      <c r="A8" s="50">
        <v>4100</v>
      </c>
      <c r="B8" s="51" t="s">
        <v>302</v>
      </c>
      <c r="C8" s="55">
        <f>SUM(C9+C19+C25+C28+C34+C37+C46)</f>
        <v>2074023.48</v>
      </c>
      <c r="D8" s="92"/>
      <c r="E8" s="49"/>
    </row>
    <row r="9" spans="1:5" x14ac:dyDescent="0.2">
      <c r="A9" s="50">
        <v>4110</v>
      </c>
      <c r="B9" s="51" t="s">
        <v>303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304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305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306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307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308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309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310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488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311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312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313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489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314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315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316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317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318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490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319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320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321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322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491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323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492</v>
      </c>
      <c r="C34" s="55">
        <f>SUM(C35:C36)</f>
        <v>1449.1</v>
      </c>
      <c r="D34" s="92"/>
      <c r="E34" s="49"/>
    </row>
    <row r="35" spans="1:5" x14ac:dyDescent="0.2">
      <c r="A35" s="50">
        <v>4151</v>
      </c>
      <c r="B35" s="51" t="s">
        <v>492</v>
      </c>
      <c r="C35" s="55">
        <v>1449.1</v>
      </c>
      <c r="D35" s="92"/>
      <c r="E35" s="49"/>
    </row>
    <row r="36" spans="1:5" ht="22.5" x14ac:dyDescent="0.2">
      <c r="A36" s="50">
        <v>4154</v>
      </c>
      <c r="B36" s="52" t="s">
        <v>493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494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324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325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326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327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328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495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329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330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598</v>
      </c>
      <c r="C46" s="55">
        <f>SUM(C47:C54)</f>
        <v>2072574.38</v>
      </c>
      <c r="D46" s="92"/>
      <c r="E46" s="49"/>
    </row>
    <row r="47" spans="1:5" x14ac:dyDescent="0.2">
      <c r="A47" s="50">
        <v>4171</v>
      </c>
      <c r="B47" s="53" t="s">
        <v>496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497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498</v>
      </c>
      <c r="C49" s="55">
        <v>2072574.38</v>
      </c>
      <c r="D49" s="92"/>
      <c r="E49" s="49"/>
    </row>
    <row r="50" spans="1:5" ht="22.5" x14ac:dyDescent="0.2">
      <c r="A50" s="50">
        <v>4174</v>
      </c>
      <c r="B50" s="52" t="s">
        <v>499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500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501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502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503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564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301</v>
      </c>
      <c r="E57" s="48"/>
    </row>
    <row r="58" spans="1:5" ht="33.75" x14ac:dyDescent="0.2">
      <c r="A58" s="50">
        <v>4200</v>
      </c>
      <c r="B58" s="52" t="s">
        <v>504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505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331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332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333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506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507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334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335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336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338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508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572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203</v>
      </c>
    </row>
    <row r="73" spans="1:5" x14ac:dyDescent="0.2">
      <c r="A73" s="54">
        <v>4300</v>
      </c>
      <c r="B73" s="51" t="s">
        <v>339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340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509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341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342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343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344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345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346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347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348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348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349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349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350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351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510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352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353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354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511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350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566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355</v>
      </c>
      <c r="E97" s="48" t="s">
        <v>203</v>
      </c>
    </row>
    <row r="98" spans="1:5" x14ac:dyDescent="0.2">
      <c r="A98" s="54">
        <v>5000</v>
      </c>
      <c r="B98" s="51" t="s">
        <v>356</v>
      </c>
      <c r="C98" s="55">
        <f>C99+C127+C160+C170+C185+C214</f>
        <v>268121.92000000004</v>
      </c>
      <c r="D98" s="57">
        <v>1</v>
      </c>
      <c r="E98" s="56"/>
    </row>
    <row r="99" spans="1:5" x14ac:dyDescent="0.2">
      <c r="A99" s="54">
        <v>5100</v>
      </c>
      <c r="B99" s="51" t="s">
        <v>357</v>
      </c>
      <c r="C99" s="55">
        <f>C100+C107+C117</f>
        <v>35265</v>
      </c>
      <c r="D99" s="57">
        <f>C99/$C$98</f>
        <v>0.13152598638708837</v>
      </c>
      <c r="E99" s="56"/>
    </row>
    <row r="100" spans="1:5" x14ac:dyDescent="0.2">
      <c r="A100" s="54">
        <v>5110</v>
      </c>
      <c r="B100" s="51" t="s">
        <v>358</v>
      </c>
      <c r="C100" s="55">
        <f>SUM(C101:C106)</f>
        <v>0</v>
      </c>
      <c r="D100" s="57">
        <f t="shared" ref="D100:D163" si="0">C100/$C$98</f>
        <v>0</v>
      </c>
      <c r="E100" s="56"/>
    </row>
    <row r="101" spans="1:5" x14ac:dyDescent="0.2">
      <c r="A101" s="54">
        <v>5111</v>
      </c>
      <c r="B101" s="51" t="s">
        <v>359</v>
      </c>
      <c r="C101" s="55">
        <v>0</v>
      </c>
      <c r="D101" s="57">
        <f t="shared" si="0"/>
        <v>0</v>
      </c>
      <c r="E101" s="56"/>
    </row>
    <row r="102" spans="1:5" x14ac:dyDescent="0.2">
      <c r="A102" s="54">
        <v>5112</v>
      </c>
      <c r="B102" s="51" t="s">
        <v>360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361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362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363</v>
      </c>
      <c r="C105" s="55">
        <v>0</v>
      </c>
      <c r="D105" s="57">
        <v>0</v>
      </c>
      <c r="E105" s="56"/>
    </row>
    <row r="106" spans="1:5" x14ac:dyDescent="0.2">
      <c r="A106" s="54">
        <v>5116</v>
      </c>
      <c r="B106" s="51" t="s">
        <v>364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365</v>
      </c>
      <c r="C107" s="55">
        <f>SUM(C108:C116)</f>
        <v>35265</v>
      </c>
      <c r="D107" s="57">
        <f t="shared" si="0"/>
        <v>0.13152598638708837</v>
      </c>
      <c r="E107" s="56"/>
    </row>
    <row r="108" spans="1:5" x14ac:dyDescent="0.2">
      <c r="A108" s="54">
        <v>5121</v>
      </c>
      <c r="B108" s="51" t="s">
        <v>366</v>
      </c>
      <c r="C108" s="55">
        <v>0</v>
      </c>
      <c r="D108" s="57">
        <v>0</v>
      </c>
      <c r="E108" s="56"/>
    </row>
    <row r="109" spans="1:5" x14ac:dyDescent="0.2">
      <c r="A109" s="54">
        <v>5122</v>
      </c>
      <c r="B109" s="51" t="s">
        <v>367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368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369</v>
      </c>
      <c r="C111" s="55">
        <v>35265</v>
      </c>
      <c r="D111" s="57">
        <v>0</v>
      </c>
      <c r="E111" s="56"/>
    </row>
    <row r="112" spans="1:5" x14ac:dyDescent="0.2">
      <c r="A112" s="54">
        <v>5125</v>
      </c>
      <c r="B112" s="51" t="s">
        <v>370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371</v>
      </c>
      <c r="C113" s="55">
        <v>0</v>
      </c>
      <c r="D113" s="57">
        <v>0</v>
      </c>
      <c r="E113" s="56"/>
    </row>
    <row r="114" spans="1:5" x14ac:dyDescent="0.2">
      <c r="A114" s="54">
        <v>5127</v>
      </c>
      <c r="B114" s="51" t="s">
        <v>372</v>
      </c>
      <c r="C114" s="55">
        <v>0</v>
      </c>
      <c r="D114" s="57">
        <v>0</v>
      </c>
      <c r="E114" s="56"/>
    </row>
    <row r="115" spans="1:5" x14ac:dyDescent="0.2">
      <c r="A115" s="54">
        <v>5128</v>
      </c>
      <c r="B115" s="51" t="s">
        <v>373</v>
      </c>
      <c r="C115" s="55">
        <v>0</v>
      </c>
      <c r="D115" s="57">
        <v>0</v>
      </c>
      <c r="E115" s="56"/>
    </row>
    <row r="116" spans="1:5" x14ac:dyDescent="0.2">
      <c r="A116" s="54">
        <v>5129</v>
      </c>
      <c r="B116" s="51" t="s">
        <v>374</v>
      </c>
      <c r="C116" s="55">
        <v>0</v>
      </c>
      <c r="D116" s="57">
        <v>0</v>
      </c>
      <c r="E116" s="56"/>
    </row>
    <row r="117" spans="1:5" x14ac:dyDescent="0.2">
      <c r="A117" s="54">
        <v>5130</v>
      </c>
      <c r="B117" s="51" t="s">
        <v>375</v>
      </c>
      <c r="C117" s="55">
        <v>0</v>
      </c>
      <c r="D117" s="57">
        <v>0</v>
      </c>
      <c r="E117" s="56"/>
    </row>
    <row r="118" spans="1:5" x14ac:dyDescent="0.2">
      <c r="A118" s="54">
        <v>5131</v>
      </c>
      <c r="B118" s="51" t="s">
        <v>376</v>
      </c>
      <c r="C118" s="55">
        <v>0</v>
      </c>
      <c r="D118" s="57">
        <v>0</v>
      </c>
      <c r="E118" s="56"/>
    </row>
    <row r="119" spans="1:5" x14ac:dyDescent="0.2">
      <c r="A119" s="54">
        <v>5132</v>
      </c>
      <c r="B119" s="51" t="s">
        <v>377</v>
      </c>
      <c r="C119" s="55">
        <v>0</v>
      </c>
      <c r="D119" s="57">
        <v>0</v>
      </c>
      <c r="E119" s="56"/>
    </row>
    <row r="120" spans="1:5" x14ac:dyDescent="0.2">
      <c r="A120" s="54">
        <v>5133</v>
      </c>
      <c r="B120" s="51" t="s">
        <v>378</v>
      </c>
      <c r="C120" s="55">
        <v>0</v>
      </c>
      <c r="D120" s="57">
        <v>0</v>
      </c>
      <c r="E120" s="56"/>
    </row>
    <row r="121" spans="1:5" x14ac:dyDescent="0.2">
      <c r="A121" s="54">
        <v>5134</v>
      </c>
      <c r="B121" s="51" t="s">
        <v>379</v>
      </c>
      <c r="C121" s="55">
        <v>0</v>
      </c>
      <c r="D121" s="57">
        <v>0</v>
      </c>
      <c r="E121" s="56"/>
    </row>
    <row r="122" spans="1:5" x14ac:dyDescent="0.2">
      <c r="A122" s="54">
        <v>5135</v>
      </c>
      <c r="B122" s="51" t="s">
        <v>380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381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382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383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384</v>
      </c>
      <c r="C126" s="55">
        <v>0</v>
      </c>
      <c r="D126" s="57">
        <f t="shared" si="0"/>
        <v>0</v>
      </c>
      <c r="E126" s="56"/>
    </row>
    <row r="127" spans="1:5" x14ac:dyDescent="0.2">
      <c r="A127" s="54">
        <v>5200</v>
      </c>
      <c r="B127" s="51" t="s">
        <v>385</v>
      </c>
      <c r="C127" s="55">
        <f>C128+C131+C134+C137+C142+C146+C149+C151+C157</f>
        <v>108059.07</v>
      </c>
      <c r="D127" s="57">
        <f t="shared" si="0"/>
        <v>0.40302214007717085</v>
      </c>
      <c r="E127" s="56"/>
    </row>
    <row r="128" spans="1:5" x14ac:dyDescent="0.2">
      <c r="A128" s="54">
        <v>5210</v>
      </c>
      <c r="B128" s="51" t="s">
        <v>386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387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388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389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390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391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336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392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393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337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394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395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396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397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338</v>
      </c>
      <c r="C142" s="55">
        <f>SUM(C143:C145)</f>
        <v>108059.07</v>
      </c>
      <c r="D142" s="57">
        <f t="shared" si="0"/>
        <v>0.40302214007717085</v>
      </c>
      <c r="E142" s="56"/>
    </row>
    <row r="143" spans="1:5" x14ac:dyDescent="0.2">
      <c r="A143" s="54">
        <v>5251</v>
      </c>
      <c r="B143" s="51" t="s">
        <v>398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399</v>
      </c>
      <c r="C144" s="55">
        <v>108059.07</v>
      </c>
      <c r="D144" s="57">
        <f t="shared" si="0"/>
        <v>0.40302214007717085</v>
      </c>
      <c r="E144" s="56"/>
    </row>
    <row r="145" spans="1:5" x14ac:dyDescent="0.2">
      <c r="A145" s="54">
        <v>5259</v>
      </c>
      <c r="B145" s="51" t="s">
        <v>400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401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402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403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404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405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406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407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408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409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410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411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412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413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414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415</v>
      </c>
      <c r="C160" s="55">
        <f>C161+C164+C167</f>
        <v>124797.85</v>
      </c>
      <c r="D160" s="57">
        <f t="shared" si="0"/>
        <v>0.46545187353574069</v>
      </c>
      <c r="E160" s="56"/>
    </row>
    <row r="161" spans="1:5" x14ac:dyDescent="0.2">
      <c r="A161" s="54">
        <v>5310</v>
      </c>
      <c r="B161" s="51" t="s">
        <v>331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416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417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332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418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419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333</v>
      </c>
      <c r="C167" s="55">
        <f>SUM(C168:C169)</f>
        <v>124797.85</v>
      </c>
      <c r="D167" s="57">
        <f t="shared" si="1"/>
        <v>0.46545187353574069</v>
      </c>
      <c r="E167" s="56"/>
    </row>
    <row r="168" spans="1:5" x14ac:dyDescent="0.2">
      <c r="A168" s="54">
        <v>5331</v>
      </c>
      <c r="B168" s="51" t="s">
        <v>420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421</v>
      </c>
      <c r="C169" s="55">
        <v>124797.85</v>
      </c>
      <c r="D169" s="57">
        <f t="shared" si="1"/>
        <v>0.46545187353574069</v>
      </c>
      <c r="E169" s="56"/>
    </row>
    <row r="170" spans="1:5" x14ac:dyDescent="0.2">
      <c r="A170" s="54">
        <v>5400</v>
      </c>
      <c r="B170" s="51" t="s">
        <v>422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423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424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425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426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427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428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429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430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431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432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432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433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434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435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436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437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438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439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440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441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442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443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444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445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446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447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448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449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450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451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452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453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454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455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456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512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458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353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459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513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460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461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462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1" spans="1:5" ht="15" x14ac:dyDescent="0.25">
      <c r="B221" s="173" t="s">
        <v>664</v>
      </c>
      <c r="C221" s="190" t="s">
        <v>665</v>
      </c>
      <c r="D221" s="190"/>
      <c r="E221" s="172"/>
    </row>
    <row r="222" spans="1:5" ht="15" x14ac:dyDescent="0.25">
      <c r="B222" s="173" t="s">
        <v>666</v>
      </c>
      <c r="C222" s="173" t="s">
        <v>667</v>
      </c>
      <c r="D222" s="173"/>
      <c r="E222" s="172"/>
    </row>
    <row r="223" spans="1:5" ht="15" x14ac:dyDescent="0.25">
      <c r="B223" s="174" t="s">
        <v>668</v>
      </c>
      <c r="C223" s="190" t="s">
        <v>669</v>
      </c>
      <c r="D223" s="190"/>
      <c r="E223" s="172"/>
    </row>
    <row r="224" spans="1:5" ht="15" x14ac:dyDescent="0.25">
      <c r="B224" s="174" t="s">
        <v>670</v>
      </c>
      <c r="C224" s="190" t="s">
        <v>671</v>
      </c>
      <c r="D224" s="190"/>
      <c r="E224" s="172"/>
    </row>
  </sheetData>
  <sheetProtection formatCells="0" formatColumns="0" formatRows="0" insertColumns="0" insertRows="0" insertHyperlinks="0" deleteColumns="0" deleteRows="0" sort="0" autoFilter="0" pivotTables="0"/>
  <mergeCells count="6">
    <mergeCell ref="C224:D224"/>
    <mergeCell ref="A1:C1"/>
    <mergeCell ref="A2:C2"/>
    <mergeCell ref="A3:C3"/>
    <mergeCell ref="C221:D221"/>
    <mergeCell ref="C223:D223"/>
  </mergeCells>
  <pageMargins left="0.19685039370078741" right="0.23622047244094491" top="0.51181102362204722" bottom="0.47244094488188981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11" zoomScaleNormal="100" zoomScaleSheetLayoutView="110" workbookViewId="0">
      <selection sqref="A1:B2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186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568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570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5" workbookViewId="0">
      <selection sqref="A1:E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96" t="s">
        <v>662</v>
      </c>
      <c r="B1" s="196"/>
      <c r="C1" s="196"/>
      <c r="D1" s="27" t="s">
        <v>603</v>
      </c>
      <c r="E1" s="28">
        <v>2023</v>
      </c>
    </row>
    <row r="2" spans="1:5" ht="18.95" customHeight="1" x14ac:dyDescent="0.2">
      <c r="A2" s="196" t="s">
        <v>609</v>
      </c>
      <c r="B2" s="196"/>
      <c r="C2" s="196"/>
      <c r="D2" s="27" t="s">
        <v>604</v>
      </c>
      <c r="E2" s="28" t="s">
        <v>606</v>
      </c>
    </row>
    <row r="3" spans="1:5" ht="18.95" customHeight="1" x14ac:dyDescent="0.2">
      <c r="A3" s="196" t="s">
        <v>663</v>
      </c>
      <c r="B3" s="196"/>
      <c r="C3" s="196"/>
      <c r="D3" s="27" t="s">
        <v>605</v>
      </c>
      <c r="E3" s="28">
        <v>3</v>
      </c>
    </row>
    <row r="4" spans="1:5" x14ac:dyDescent="0.2">
      <c r="A4" s="30" t="s">
        <v>192</v>
      </c>
      <c r="B4" s="31"/>
      <c r="C4" s="31"/>
      <c r="D4" s="31"/>
      <c r="E4" s="31"/>
    </row>
    <row r="6" spans="1:5" x14ac:dyDescent="0.2">
      <c r="A6" s="31" t="s">
        <v>170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332</v>
      </c>
      <c r="C8" s="34">
        <v>0</v>
      </c>
    </row>
    <row r="9" spans="1:5" x14ac:dyDescent="0.2">
      <c r="A9" s="33">
        <v>3120</v>
      </c>
      <c r="B9" s="29" t="s">
        <v>463</v>
      </c>
      <c r="C9" s="34">
        <v>3336498.58</v>
      </c>
    </row>
    <row r="10" spans="1:5" x14ac:dyDescent="0.2">
      <c r="A10" s="33">
        <v>3130</v>
      </c>
      <c r="B10" s="29" t="s">
        <v>464</v>
      </c>
      <c r="C10" s="34">
        <v>114093.79</v>
      </c>
    </row>
    <row r="12" spans="1:5" x14ac:dyDescent="0.2">
      <c r="A12" s="31" t="s">
        <v>172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465</v>
      </c>
      <c r="E13" s="32"/>
    </row>
    <row r="14" spans="1:5" x14ac:dyDescent="0.2">
      <c r="A14" s="33">
        <v>3210</v>
      </c>
      <c r="B14" s="29" t="s">
        <v>466</v>
      </c>
      <c r="C14" s="34">
        <v>-1383941.44</v>
      </c>
    </row>
    <row r="15" spans="1:5" x14ac:dyDescent="0.2">
      <c r="A15" s="33">
        <v>3220</v>
      </c>
      <c r="B15" s="29" t="s">
        <v>467</v>
      </c>
      <c r="C15" s="34">
        <v>2234024.64</v>
      </c>
    </row>
    <row r="16" spans="1:5" x14ac:dyDescent="0.2">
      <c r="A16" s="33">
        <v>3230</v>
      </c>
      <c r="B16" s="29" t="s">
        <v>468</v>
      </c>
      <c r="C16" s="34">
        <f>SUM(C17:C20)</f>
        <v>0</v>
      </c>
    </row>
    <row r="17" spans="1:5" x14ac:dyDescent="0.2">
      <c r="A17" s="33">
        <v>3231</v>
      </c>
      <c r="B17" s="29" t="s">
        <v>469</v>
      </c>
      <c r="C17" s="34">
        <v>0</v>
      </c>
    </row>
    <row r="18" spans="1:5" x14ac:dyDescent="0.2">
      <c r="A18" s="33">
        <v>3232</v>
      </c>
      <c r="B18" s="29" t="s">
        <v>470</v>
      </c>
      <c r="C18" s="34">
        <v>0</v>
      </c>
    </row>
    <row r="19" spans="1:5" x14ac:dyDescent="0.2">
      <c r="A19" s="33">
        <v>3233</v>
      </c>
      <c r="B19" s="29" t="s">
        <v>471</v>
      </c>
      <c r="C19" s="34">
        <v>0</v>
      </c>
    </row>
    <row r="20" spans="1:5" x14ac:dyDescent="0.2">
      <c r="A20" s="33">
        <v>3239</v>
      </c>
      <c r="B20" s="29" t="s">
        <v>472</v>
      </c>
      <c r="C20" s="34">
        <v>0</v>
      </c>
    </row>
    <row r="21" spans="1:5" x14ac:dyDescent="0.2">
      <c r="A21" s="33">
        <v>3240</v>
      </c>
      <c r="B21" s="29" t="s">
        <v>473</v>
      </c>
      <c r="C21" s="34">
        <f>SUM(C22:C24)</f>
        <v>0</v>
      </c>
    </row>
    <row r="22" spans="1:5" x14ac:dyDescent="0.2">
      <c r="A22" s="33">
        <v>3241</v>
      </c>
      <c r="B22" s="29" t="s">
        <v>474</v>
      </c>
      <c r="C22" s="34">
        <v>0</v>
      </c>
    </row>
    <row r="23" spans="1:5" x14ac:dyDescent="0.2">
      <c r="A23" s="33">
        <v>3242</v>
      </c>
      <c r="B23" s="29" t="s">
        <v>475</v>
      </c>
      <c r="C23" s="34">
        <v>0</v>
      </c>
    </row>
    <row r="24" spans="1:5" x14ac:dyDescent="0.2">
      <c r="A24" s="33">
        <v>3243</v>
      </c>
      <c r="B24" s="29" t="s">
        <v>476</v>
      </c>
      <c r="C24" s="34">
        <v>0</v>
      </c>
    </row>
    <row r="25" spans="1:5" x14ac:dyDescent="0.2">
      <c r="A25" s="33">
        <v>3250</v>
      </c>
      <c r="B25" s="29" t="s">
        <v>477</v>
      </c>
      <c r="C25" s="34">
        <f>SUM(C26:C27)</f>
        <v>0</v>
      </c>
    </row>
    <row r="26" spans="1:5" x14ac:dyDescent="0.2">
      <c r="A26" s="33">
        <v>3251</v>
      </c>
      <c r="B26" s="29" t="s">
        <v>478</v>
      </c>
      <c r="C26" s="34">
        <v>0</v>
      </c>
    </row>
    <row r="27" spans="1:5" x14ac:dyDescent="0.2">
      <c r="A27" s="33">
        <v>3252</v>
      </c>
      <c r="B27" s="29" t="s">
        <v>479</v>
      </c>
      <c r="C27" s="34">
        <v>0</v>
      </c>
    </row>
    <row r="29" spans="1:5" x14ac:dyDescent="0.2">
      <c r="B29" s="29" t="s">
        <v>625</v>
      </c>
    </row>
    <row r="32" spans="1:5" ht="15" x14ac:dyDescent="0.25">
      <c r="B32" s="176" t="s">
        <v>664</v>
      </c>
      <c r="C32" s="190" t="s">
        <v>665</v>
      </c>
      <c r="D32" s="190"/>
      <c r="E32" s="175"/>
    </row>
    <row r="33" spans="2:5" ht="15" x14ac:dyDescent="0.25">
      <c r="B33" s="176" t="s">
        <v>666</v>
      </c>
      <c r="C33" s="176" t="s">
        <v>667</v>
      </c>
      <c r="D33" s="176"/>
      <c r="E33" s="175"/>
    </row>
    <row r="34" spans="2:5" ht="15" x14ac:dyDescent="0.25">
      <c r="B34" s="177" t="s">
        <v>668</v>
      </c>
      <c r="C34" s="190" t="s">
        <v>669</v>
      </c>
      <c r="D34" s="190"/>
      <c r="E34" s="175"/>
    </row>
    <row r="35" spans="2:5" ht="15" x14ac:dyDescent="0.25">
      <c r="B35" s="177" t="s">
        <v>670</v>
      </c>
      <c r="C35" s="190" t="s">
        <v>671</v>
      </c>
      <c r="D35" s="190"/>
      <c r="E35" s="175"/>
    </row>
  </sheetData>
  <sheetProtection formatCells="0" formatColumns="0" formatRows="0" insertColumns="0" insertRows="0" insertHyperlinks="0" deleteColumns="0" deleteRows="0" sort="0" autoFilter="0" pivotTables="0"/>
  <mergeCells count="6">
    <mergeCell ref="C35:D35"/>
    <mergeCell ref="A1:C1"/>
    <mergeCell ref="A2:C2"/>
    <mergeCell ref="A3:C3"/>
    <mergeCell ref="C32:D32"/>
    <mergeCell ref="C34:D34"/>
  </mergeCells>
  <pageMargins left="0.37" right="0.33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sqref="A1:C13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186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171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8"/>
  <sheetViews>
    <sheetView workbookViewId="0">
      <selection sqref="A1:E12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96" t="s">
        <v>662</v>
      </c>
      <c r="B1" s="196"/>
      <c r="C1" s="196"/>
      <c r="D1" s="27" t="s">
        <v>603</v>
      </c>
      <c r="E1" s="28">
        <v>2023</v>
      </c>
    </row>
    <row r="2" spans="1:5" s="35" customFormat="1" ht="18.95" customHeight="1" x14ac:dyDescent="0.25">
      <c r="A2" s="196" t="s">
        <v>610</v>
      </c>
      <c r="B2" s="196"/>
      <c r="C2" s="196"/>
      <c r="D2" s="27" t="s">
        <v>604</v>
      </c>
      <c r="E2" s="28" t="s">
        <v>606</v>
      </c>
    </row>
    <row r="3" spans="1:5" s="35" customFormat="1" ht="18.95" customHeight="1" x14ac:dyDescent="0.25">
      <c r="A3" s="196" t="s">
        <v>663</v>
      </c>
      <c r="B3" s="196"/>
      <c r="C3" s="196"/>
      <c r="D3" s="27" t="s">
        <v>605</v>
      </c>
      <c r="E3" s="28">
        <v>3</v>
      </c>
    </row>
    <row r="4" spans="1:5" x14ac:dyDescent="0.2">
      <c r="A4" s="30" t="s">
        <v>192</v>
      </c>
      <c r="B4" s="31"/>
      <c r="C4" s="31"/>
      <c r="D4" s="31"/>
      <c r="E4" s="31"/>
    </row>
    <row r="6" spans="1:5" x14ac:dyDescent="0.2">
      <c r="A6" s="31" t="s">
        <v>173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480</v>
      </c>
      <c r="C8" s="34">
        <v>0</v>
      </c>
      <c r="D8" s="34">
        <v>0</v>
      </c>
    </row>
    <row r="9" spans="1:5" x14ac:dyDescent="0.2">
      <c r="A9" s="33">
        <v>1112</v>
      </c>
      <c r="B9" s="29" t="s">
        <v>481</v>
      </c>
      <c r="C9" s="34">
        <v>-421191.87</v>
      </c>
      <c r="D9" s="34">
        <v>1297809.07</v>
      </c>
    </row>
    <row r="10" spans="1:5" x14ac:dyDescent="0.2">
      <c r="A10" s="33">
        <v>1113</v>
      </c>
      <c r="B10" s="29" t="s">
        <v>482</v>
      </c>
      <c r="C10" s="34">
        <v>0</v>
      </c>
      <c r="D10" s="34">
        <v>469753.49</v>
      </c>
    </row>
    <row r="11" spans="1:5" x14ac:dyDescent="0.2">
      <c r="A11" s="33">
        <v>1114</v>
      </c>
      <c r="B11" s="29" t="s">
        <v>193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194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483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484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-421191.87</v>
      </c>
      <c r="D15" s="135">
        <f>SUM(D8:D14)</f>
        <v>1767562.56</v>
      </c>
    </row>
    <row r="18" spans="1:5" x14ac:dyDescent="0.2">
      <c r="A18" s="31" t="s">
        <v>174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177</v>
      </c>
      <c r="E19" s="130"/>
    </row>
    <row r="20" spans="1:5" x14ac:dyDescent="0.2">
      <c r="A20" s="133">
        <v>1230</v>
      </c>
      <c r="B20" s="134" t="s">
        <v>226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227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228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229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230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231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232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233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234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235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236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237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238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239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240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241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242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244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245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246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247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248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249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182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 t="s">
        <v>611</v>
      </c>
      <c r="D46" s="129" t="s">
        <v>612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0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0</v>
      </c>
    </row>
    <row r="49" spans="1:4" s="130" customFormat="1" x14ac:dyDescent="0.2">
      <c r="A49" s="153">
        <v>5100</v>
      </c>
      <c r="B49" s="154" t="s">
        <v>357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422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424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427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430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434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435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436</v>
      </c>
      <c r="C63" s="135">
        <f>C64+C73+C76+C82</f>
        <v>0</v>
      </c>
      <c r="D63" s="135">
        <f>D64+D73+D76+D82</f>
        <v>0</v>
      </c>
    </row>
    <row r="64" spans="1:4" x14ac:dyDescent="0.2">
      <c r="A64" s="33">
        <v>5510</v>
      </c>
      <c r="B64" s="29" t="s">
        <v>437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438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439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440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441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442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443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444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445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446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447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448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449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450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451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452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453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454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455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456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457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458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353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459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460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461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462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250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350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5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5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5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5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5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5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5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5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5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5" x14ac:dyDescent="0.2">
      <c r="A122" s="131"/>
      <c r="B122" s="143" t="s">
        <v>647</v>
      </c>
      <c r="C122" s="135">
        <f>C47+C48+C100-C106-C109</f>
        <v>0</v>
      </c>
      <c r="D122" s="135">
        <f>D47+D48+D100-D106-D109</f>
        <v>0</v>
      </c>
    </row>
    <row r="125" spans="1:5" ht="15" x14ac:dyDescent="0.25">
      <c r="B125" s="179" t="s">
        <v>664</v>
      </c>
      <c r="C125" s="190" t="s">
        <v>665</v>
      </c>
      <c r="D125" s="190"/>
      <c r="E125" s="178"/>
    </row>
    <row r="126" spans="1:5" ht="15" x14ac:dyDescent="0.25">
      <c r="B126" s="179" t="s">
        <v>666</v>
      </c>
      <c r="C126" s="179" t="s">
        <v>667</v>
      </c>
      <c r="D126" s="179"/>
      <c r="E126" s="178"/>
    </row>
    <row r="127" spans="1:5" ht="15" x14ac:dyDescent="0.25">
      <c r="B127" s="180" t="s">
        <v>668</v>
      </c>
      <c r="C127" s="190" t="s">
        <v>669</v>
      </c>
      <c r="D127" s="190"/>
      <c r="E127" s="178"/>
    </row>
    <row r="128" spans="1:5" ht="15" x14ac:dyDescent="0.25">
      <c r="B128" s="180" t="s">
        <v>670</v>
      </c>
      <c r="C128" s="190" t="s">
        <v>671</v>
      </c>
      <c r="D128" s="190"/>
      <c r="E128" s="178"/>
    </row>
  </sheetData>
  <sheetProtection formatCells="0" formatColumns="0" formatRows="0" insertColumns="0" insertRows="0" insertHyperlinks="0" deleteColumns="0" deleteRows="0" sort="0" autoFilter="0" pivotTables="0"/>
  <mergeCells count="6">
    <mergeCell ref="C128:D128"/>
    <mergeCell ref="A1:C1"/>
    <mergeCell ref="A2:C2"/>
    <mergeCell ref="A3:C3"/>
    <mergeCell ref="C125:D125"/>
    <mergeCell ref="C127:D127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39" right="0.18" top="0.75" bottom="0.75" header="0.3" footer="0.3"/>
  <pageSetup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sqref="A1:B16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186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191</v>
      </c>
    </row>
    <row r="12" spans="1:2" ht="15" customHeight="1" x14ac:dyDescent="0.2"/>
    <row r="13" spans="1:2" x14ac:dyDescent="0.2">
      <c r="A13" s="112" t="s">
        <v>76</v>
      </c>
      <c r="B13" s="102" t="s">
        <v>588</v>
      </c>
    </row>
    <row r="14" spans="1:2" ht="15" customHeight="1" x14ac:dyDescent="0.2">
      <c r="B14" s="102" t="s">
        <v>589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Fonseca</cp:lastModifiedBy>
  <cp:lastPrinted>2023-10-28T02:08:27Z</cp:lastPrinted>
  <dcterms:created xsi:type="dcterms:W3CDTF">2012-12-11T20:36:24Z</dcterms:created>
  <dcterms:modified xsi:type="dcterms:W3CDTF">2023-10-28T02:12:52Z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