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S PUBLICAS 2023\Cuarto Trimestre\Contable\"/>
    </mc:Choice>
  </mc:AlternateContent>
  <xr:revisionPtr revIDLastSave="0" documentId="8_{53664CFA-3906-4704-8297-F091FCEDB7BB}" xr6:coauthVersionLast="47" xr6:coauthVersionMax="47" xr10:uidLastSave="{00000000-0000-0000-0000-000000000000}"/>
  <bookViews>
    <workbookView xWindow="0" yWindow="0" windowWidth="20490" windowHeight="10800" tabRatio="863" firstSheet="1" activeTab="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09" i="62"/>
  <c r="D94" i="62"/>
  <c r="C94" i="62"/>
  <c r="D37" i="62"/>
  <c r="D28" i="62"/>
  <c r="D43" i="62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7" i="59" l="1"/>
  <c r="C96" i="59" s="1"/>
  <c r="D123" i="59" l="1"/>
  <c r="D122" i="59"/>
  <c r="D121" i="59"/>
  <c r="D112" i="59"/>
  <c r="D111" i="59"/>
  <c r="C204" i="60" l="1"/>
  <c r="D15" i="62" l="1"/>
  <c r="C15" i="62"/>
  <c r="C9" i="60" l="1"/>
  <c r="C92" i="62" l="1"/>
  <c r="C91" i="62" s="1"/>
  <c r="C215" i="60"/>
  <c r="C214" i="60" s="1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37" i="60"/>
  <c r="C34" i="60"/>
  <c r="C28" i="60"/>
  <c r="C25" i="60"/>
  <c r="C19" i="60"/>
  <c r="C58" i="60" l="1"/>
  <c r="C63" i="62"/>
  <c r="C48" i="62" s="1"/>
  <c r="D63" i="62"/>
  <c r="C98" i="60"/>
  <c r="D48" i="62"/>
  <c r="D122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A3" i="60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<sst xmlns="http://schemas.openxmlformats.org/spreadsheetml/2006/main" count="982" uniqueCount="678">
  <si>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</si>
  <si>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</si>
  <si>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</si>
  <si>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</si>
  <si>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</si>
  <si>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</si>
  <si>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</si>
  <si>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</si>
  <si>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</si>
  <si>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</si>
  <si>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</si>
  <si>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</si>
  <si>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</si>
  <si>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</si>
  <si>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</si>
  <si>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</si>
  <si>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</si>
  <si>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</si>
  <si>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</si>
  <si>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</si>
  <si>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</si>
  <si>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</si>
  <si>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</si>
  <si>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</si>
  <si>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</si>
  <si>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</si>
  <si>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</si>
  <si>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</si>
  <si>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</si>
  <si>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</si>
  <si>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</si>
  <si>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</si>
  <si>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</si>
  <si>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</si>
  <si>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</si>
  <si>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</si>
  <si>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</si>
  <si>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</si>
  <si>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</si>
  <si>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</si>
  <si>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</si>
  <si>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</si>
  <si>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</si>
  <si>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</si>
  <si>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</si>
  <si>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</si>
  <si>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</si>
  <si>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</si>
  <si>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</si>
  <si>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</si>
  <si>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</si>
  <si>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</si>
  <si>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</si>
  <si>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</si>
  <si>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</si>
  <si>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</si>
  <si>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</si>
  <si>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</si>
  <si>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</si>
  <si>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</si>
  <si>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</si>
  <si>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</si>
  <si>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</si>
  <si>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</si>
  <si>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</si>
  <si>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</si>
  <si>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</si>
  <si>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</si>
  <si>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</si>
  <si>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</si>
  <si>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</si>
  <si>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</si>
  <si>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</si>
  <si>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</si>
  <si>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</si>
  <si>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</si>
  <si>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</si>
  <si>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</si>
  <si>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</si>
  <si>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</si>
  <si>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</si>
  <si>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</si>
  <si>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</si>
  <si>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</si>
  <si>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</si>
  <si>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</si>
  <si>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</si>
  <si>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</si>
  <si>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</si>
  <si>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</si>
  <si>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</si>
  <si>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</si>
  <si>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</si>
  <si>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</si>
  <si>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</si>
  <si>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</si>
  <si>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</si>
  <si>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</si>
  <si>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</si>
  <si>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</si>
  <si>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</si>
  <si>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</si>
  <si>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</si>
  <si>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</si>
  <si>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</si>
  <si>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</si>
  <si>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</si>
  <si>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</si>
  <si>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</si>
  <si>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</si>
  <si>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</si>
  <si>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</si>
  <si>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</si>
  <si>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</si>
  <si>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</si>
  <si>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</si>
  <si>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</si>
  <si>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</si>
  <si>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</si>
  <si>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</si>
  <si>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</si>
  <si>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</si>
  <si>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</si>
  <si>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</si>
  <si>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</si>
  <si>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</si>
  <si>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</si>
  <si>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</si>
  <si>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</si>
  <si>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</si>
  <si>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</si>
  <si>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</si>
  <si>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</si>
  <si>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</si>
  <si>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</si>
  <si>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</si>
  <si>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</si>
  <si>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</si>
  <si>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</si>
  <si>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</si>
  <si>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</si>
  <si>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</si>
  <si>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</si>
  <si>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</si>
  <si>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</si>
  <si>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</si>
  <si>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</si>
  <si>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</si>
  <si>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</si>
  <si>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</si>
  <si>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</si>
  <si>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</si>
  <si>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</si>
  <si>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</si>
  <si>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</si>
  <si>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</si>
  <si>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</si>
  <si>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</si>
  <si>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</si>
  <si>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</si>
  <si>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</si>
  <si>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</si>
  <si>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</si>
  <si>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</si>
  <si>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</si>
  <si>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</si>
  <si>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</si>
  <si>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</si>
  <si>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</si>
  <si>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</si>
  <si>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</si>
  <si>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</si>
  <si>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</si>
  <si>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</si>
  <si>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</si>
  <si>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</si>
  <si>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</si>
  <si>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</si>
  <si>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</si>
  <si>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</si>
  <si>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</si>
  <si>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</si>
  <si>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</si>
  <si>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</si>
  <si>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</si>
  <si>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</si>
  <si>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</si>
  <si>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</si>
  <si>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</si>
  <si>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</si>
  <si>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</si>
  <si>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</si>
  <si>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</si>
  <si>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</si>
  <si>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</si>
  <si>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</si>
  <si>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</si>
  <si>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</si>
  <si>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</si>
  <si>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</si>
  <si>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</si>
  <si>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</si>
  <si>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</si>
  <si>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</si>
  <si>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</si>
  <si>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</si>
  <si>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</si>
  <si>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</si>
  <si>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</si>
  <si>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</si>
  <si>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</si>
  <si>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</si>
  <si>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</si>
  <si>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</si>
  <si>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</si>
  <si>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</si>
  <si>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</si>
  <si>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</si>
  <si>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</si>
  <si>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</si>
  <si>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</si>
  <si>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</si>
  <si>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</si>
  <si>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</si>
  <si>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</si>
  <si>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</si>
  <si>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</si>
  <si>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</si>
  <si>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</si>
  <si>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</si>
  <si>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</si>
  <si>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</si>
  <si>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</si>
  <si>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</si>
  <si>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</si>
  <si>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</si>
  <si>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</si>
  <si>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</si>
  <si>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</si>
  <si>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</si>
  <si>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</si>
  <si>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</si>
  <si>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</si>
  <si>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</si>
  <si>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</si>
  <si>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</si>
  <si>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</si>
  <si>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</si>
  <si>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</si>
  <si>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</si>
  <si>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</si>
  <si>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</si>
  <si>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</si>
  <si>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</si>
  <si>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</si>
  <si>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</si>
  <si>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</si>
  <si>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</si>
  <si>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</si>
  <si>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</si>
  <si>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</si>
  <si>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</si>
  <si>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</si>
  <si>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</si>
  <si>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</si>
  <si>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</si>
  <si>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</si>
  <si>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</si>
  <si>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</si>
  <si>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</si>
  <si>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</si>
  <si>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</si>
  <si>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</si>
  <si>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</si>
  <si>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</si>
  <si>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</si>
  <si>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</si>
  <si>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</si>
  <si>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</si>
  <si>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</si>
  <si>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</si>
  <si>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</si>
  <si>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</si>
  <si>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</si>
  <si>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</si>
  <si>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</si>
  <si>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</si>
  <si>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</si>
  <si>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</si>
  <si>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</si>
  <si>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</si>
  <si>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</si>
  <si>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</si>
  <si>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</si>
  <si>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</si>
  <si>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</si>
  <si>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</si>
  <si>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</si>
  <si>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</si>
  <si>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</si>
  <si>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</si>
  <si>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</si>
  <si>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</si>
  <si>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</si>
  <si>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</si>
  <si>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</si>
  <si>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</si>
  <si>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</si>
  <si>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</si>
  <si>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</si>
  <si>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</si>
  <si>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</si>
  <si>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</si>
  <si>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</si>
  <si>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</si>
  <si>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</si>
  <si>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</si>
  <si>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</si>
  <si>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</si>
  <si>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</si>
  <si>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</si>
  <si>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</si>
  <si>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</si>
  <si>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</si>
  <si>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</si>
  <si>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</si>
  <si>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</si>
  <si>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</si>
  <si>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</si>
  <si>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</si>
  <si>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</si>
  <si>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</si>
  <si>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</si>
  <si>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</si>
  <si>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</si>
  <si>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</si>
  <si>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</si>
  <si>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</si>
  <si>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</si>
  <si>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</si>
  <si>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</si>
  <si>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</si>
  <si>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</si>
  <si>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</si>
  <si>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</si>
  <si>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</si>
  <si>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</si>
  <si>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</si>
  <si>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</si>
  <si>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</si>
  <si>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</si>
  <si>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</si>
  <si>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</si>
  <si>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</si>
  <si>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</si>
  <si>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</si>
  <si>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</si>
  <si>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</si>
  <si>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</si>
  <si>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</si>
  <si>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</si>
  <si>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</si>
  <si>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</si>
  <si>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</si>
  <si>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</si>
  <si>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</si>
  <si>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</si>
  <si>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</si>
  <si>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</si>
  <si>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</si>
  <si>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</si>
  <si>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</si>
  <si>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</si>
  <si>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</si>
  <si>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</si>
  <si>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</si>
  <si>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</si>
  <si>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</si>
  <si>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</si>
  <si>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</si>
  <si>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</si>
  <si>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</si>
  <si>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</si>
  <si>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</si>
  <si>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</si>
  <si>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</si>
  <si>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</si>
  <si>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</si>
  <si>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</si>
  <si>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</si>
  <si>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</si>
  <si>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</si>
  <si>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</si>
  <si>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</si>
  <si>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</si>
  <si>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</si>
  <si>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</si>
  <si>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</si>
  <si>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</si>
  <si>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</si>
  <si>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</si>
  <si>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</si>
  <si>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</si>
  <si>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</si>
  <si>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</si>
  <si>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</si>
  <si>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</si>
  <si>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</si>
  <si>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</si>
  <si>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</si>
  <si>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</si>
  <si>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</si>
  <si>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</si>
  <si>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</si>
  <si>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</si>
  <si>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</si>
  <si>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</si>
  <si>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</si>
  <si>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</si>
  <si>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</si>
  <si>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</si>
  <si>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</si>
  <si>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</si>
  <si>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</si>
  <si>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</si>
  <si>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</si>
  <si>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</si>
  <si>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</si>
  <si>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</si>
  <si>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</si>
  <si>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</si>
  <si>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</si>
  <si>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</si>
  <si>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</si>
  <si>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</si>
  <si>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</si>
  <si>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</si>
  <si>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</si>
  <si>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</si>
  <si>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</si>
  <si>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</si>
  <si>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</si>
  <si>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</si>
  <si>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</si>
  <si>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</si>
  <si>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</si>
  <si>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</si>
  <si>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</si>
  <si>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</si>
  <si>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</si>
  <si>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</si>
  <si>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</si>
  <si>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</si>
  <si>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</si>
  <si>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</si>
  <si>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</si>
  <si>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</si>
  <si>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</si>
  <si>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</si>
  <si>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</si>
  <si>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</si>
  <si>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</si>
  <si>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</si>
  <si>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</si>
  <si>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</si>
  <si>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</si>
  <si>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</si>
  <si>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</si>
  <si>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</si>
  <si>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</si>
  <si>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</si>
  <si>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</si>
  <si>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</si>
  <si>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</si>
  <si>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</si>
  <si>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</si>
  <si>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</si>
  <si>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</si>
  <si>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</si>
  <si>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</si>
  <si>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</si>
  <si>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</si>
  <si>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</si>
  <si>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</si>
  <si>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</si>
  <si>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</si>
  <si>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</si>
  <si>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</si>
  <si>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</si>
  <si>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</si>
  <si>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</si>
  <si>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</si>
  <si>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</si>
  <si>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</si>
  <si>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</si>
  <si>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</si>
  <si>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</si>
  <si>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</si>
  <si>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</si>
  <si>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</si>
  <si>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</si>
  <si>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</si>
  <si>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</si>
  <si>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</si>
  <si>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</si>
  <si>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</si>
  <si>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</si>
  <si>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</si>
  <si>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</si>
  <si>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</si>
  <si>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</si>
  <si>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</si>
  <si>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</si>
  <si>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</si>
  <si>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</si>
  <si>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</si>
  <si>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</si>
  <si>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</si>
  <si>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</si>
  <si>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</si>
  <si>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</si>
  <si>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</si>
  <si>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</si>
  <si>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</si>
  <si>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</si>
  <si>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</si>
  <si>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</si>
  <si>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</si>
  <si>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</si>
  <si>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</si>
  <si>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</si>
  <si>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</si>
  <si>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</si>
  <si>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</si>
  <si>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</si>
  <si>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</si>
  <si>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</si>
  <si>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</si>
  <si>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</si>
  <si>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</si>
  <si>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</si>
  <si>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</si>
  <si>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</si>
  <si>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</si>
  <si>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</si>
  <si>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</si>
  <si>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</si>
  <si>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</si>
  <si>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</si>
  <si>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</si>
  <si>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</si>
  <si>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</si>
  <si>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</si>
  <si>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</si>
  <si>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</si>
  <si>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</si>
  <si>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</si>
  <si>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</si>
  <si>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</si>
  <si>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</si>
  <si>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</si>
  <si>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</si>
  <si>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</si>
  <si>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</si>
  <si>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</si>
  <si>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</si>
  <si>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</si>
  <si>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</si>
  <si>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</si>
  <si>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</si>
  <si>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</si>
  <si>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</si>
  <si>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</si>
  <si>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</si>
  <si>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</si>
  <si>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</si>
  <si>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</si>
  <si>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</si>
  <si>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</si>
  <si>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</si>
  <si>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</si>
  <si>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</si>
  <si>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</si>
  <si>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</si>
  <si>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</si>
  <si>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</si>
  <si>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</si>
  <si>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</si>
  <si>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</si>
  <si>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</si>
  <si>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</si>
  <si>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</si>
  <si>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</si>
  <si>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</si>
  <si>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</si>
  <si>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</si>
  <si>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</si>
  <si>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</si>
  <si>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</si>
  <si>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</si>
  <si>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</si>
  <si>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</si>
  <si>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</si>
  <si>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</si>
  <si>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</si>
  <si>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</si>
  <si>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</si>
  <si>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</si>
  <si>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</si>
  <si>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</si>
  <si>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</si>
  <si>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</si>
  <si>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</si>
  <si>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20XN</t>
  </si>
  <si>
    <t>20XN-1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</si>
  <si>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</si>
  <si>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</si>
  <si>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</si>
  <si>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</si>
  <si>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</si>
  <si>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</si>
  <si>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</si>
  <si>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</si>
  <si>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</si>
  <si>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</si>
  <si>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</si>
  <si>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</si>
  <si>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</si>
  <si>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</si>
  <si>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</si>
  <si>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</si>
  <si>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</si>
  <si>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</si>
  <si>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</si>
  <si>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</si>
  <si>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</si>
  <si>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</si>
  <si>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</si>
  <si>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</si>
  <si>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</si>
  <si>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</si>
  <si>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</si>
  <si>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</si>
  <si>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</si>
  <si>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</si>
  <si>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</si>
  <si>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</si>
  <si>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</si>
  <si>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</si>
  <si>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</si>
  <si>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</si>
  <si>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</si>
  <si>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</si>
  <si>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</si>
  <si>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</si>
  <si>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</si>
  <si>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</si>
  <si>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</si>
  <si>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</si>
  <si>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</si>
  <si>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</si>
  <si>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</si>
  <si>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</si>
  <si>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</si>
  <si>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Integral para el Desarrollo de la Familia del Municipio de Moroleón, Gto.</t>
  </si>
  <si>
    <t>Correspondiente del 1 de Enero al 31 de Diciembre de 2023</t>
  </si>
  <si>
    <t xml:space="preserve">                                                                                            Autorizo:</t>
  </si>
  <si>
    <t>Elaboro:</t>
  </si>
  <si>
    <t xml:space="preserve">                                          ______________________________</t>
  </si>
  <si>
    <t xml:space="preserve">  _________________________________</t>
  </si>
  <si>
    <t>C. MA TERESA BARRAGÁN AGUILAR</t>
  </si>
  <si>
    <t>CP David Fonseca Bedolla</t>
  </si>
  <si>
    <t>Directora SDIF del municipio de Moroleón, Gto.</t>
  </si>
  <si>
    <t>Contador DIF Moroleón</t>
  </si>
  <si>
    <t xml:space="preserve">                                      Autorizo:</t>
  </si>
  <si>
    <t xml:space="preserve">                             Autorizo:</t>
  </si>
  <si>
    <t xml:space="preserve">                                       Autorizo:</t>
  </si>
  <si>
    <t>Correspondiente del 31 Enero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</si>
</sst>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8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</cellStyleXfs>
  <cellXfs count="19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9" fontId="9" fillId="0" borderId="0" xfId="12" applyNumberFormat="1" applyFont="1"/>
    <xf numFmtId="0" fontId="3" fillId="0" borderId="0" xfId="3" applyFont="1" applyAlignment="1" applyProtection="1">
      <alignment horizontal="center" vertical="top"/>
      <protection locked="0"/>
    </xf>
    <xf numFmtId="0" fontId="8" fillId="0" borderId="0" xfId="20"/>
    <xf numFmtId="0" fontId="3" fillId="0" borderId="0" xfId="3" applyFont="1" applyAlignment="1" applyProtection="1">
      <alignment vertical="top"/>
      <protection locked="0"/>
    </xf>
    <xf numFmtId="0" fontId="23" fillId="0" borderId="0" xfId="20" applyFont="1" applyAlignment="1">
      <alignment horizontal="center" vertical="center"/>
    </xf>
    <xf numFmtId="0" fontId="8" fillId="0" borderId="0" xfId="20"/>
    <xf numFmtId="0" fontId="3" fillId="0" borderId="0" xfId="3" applyFont="1" applyAlignment="1" applyProtection="1">
      <alignment vertical="top"/>
      <protection locked="0"/>
    </xf>
    <xf numFmtId="0" fontId="23" fillId="0" borderId="0" xfId="20" applyFont="1" applyAlignment="1">
      <alignment horizontal="center" vertical="center"/>
    </xf>
    <xf numFmtId="0" fontId="8" fillId="0" borderId="0" xfId="20"/>
    <xf numFmtId="0" fontId="3" fillId="0" borderId="0" xfId="3" applyFont="1" applyAlignment="1" applyProtection="1">
      <alignment vertical="top"/>
      <protection locked="0"/>
    </xf>
    <xf numFmtId="0" fontId="23" fillId="0" borderId="0" xfId="20" applyFont="1" applyAlignment="1">
      <alignment horizontal="center" vertical="center"/>
    </xf>
    <xf numFmtId="0" fontId="8" fillId="0" borderId="0" xfId="20"/>
    <xf numFmtId="0" fontId="3" fillId="0" borderId="0" xfId="3" applyFont="1" applyAlignment="1" applyProtection="1">
      <alignment vertical="top"/>
      <protection locked="0"/>
    </xf>
    <xf numFmtId="0" fontId="23" fillId="0" borderId="0" xfId="20" applyFont="1" applyAlignment="1">
      <alignment horizontal="center" vertical="center"/>
    </xf>
    <xf numFmtId="0" fontId="8" fillId="0" borderId="0" xfId="20"/>
    <xf numFmtId="0" fontId="3" fillId="0" borderId="0" xfId="3" applyFont="1" applyAlignment="1" applyProtection="1">
      <alignment vertical="top"/>
      <protection locked="0"/>
    </xf>
    <xf numFmtId="0" fontId="23" fillId="0" borderId="0" xfId="20" applyFont="1" applyAlignment="1">
      <alignment horizontal="center" vertical="center"/>
    </xf>
    <xf numFmtId="0" fontId="8" fillId="0" borderId="0" xfId="20"/>
    <xf numFmtId="0" fontId="3" fillId="0" borderId="0" xfId="3" applyFont="1" applyAlignment="1" applyProtection="1">
      <alignment vertical="top"/>
      <protection locked="0"/>
    </xf>
    <xf numFmtId="0" fontId="23" fillId="0" borderId="0" xfId="20" applyFont="1" applyAlignment="1">
      <alignment horizontal="center" vertical="center"/>
    </xf>
  </cellXfs>
  <cellStyles count="53">
    <cellStyle name="Euro" xfId="21" xr:uid="{7A38AB2B-C561-4D40-904A-2D8AACBC11A5}"/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45" xr:uid="{B9083185-277B-42CF-996F-99EAA11742EE}"/>
    <cellStyle name="Millares 2 2 3" xfId="35" xr:uid="{EB6140D8-6779-4D69-BC2E-AA598D3ADDF0}"/>
    <cellStyle name="Millares 2 2 4" xfId="23" xr:uid="{C50E58DC-32D3-4659-A792-7F0BB5C90BE1}"/>
    <cellStyle name="Millares 2 3" xfId="16" xr:uid="{00000000-0005-0000-0000-000004000000}"/>
    <cellStyle name="Millares 2 3 2" xfId="46" xr:uid="{4255CC6D-29B7-4B85-B1F3-5D9C196219A5}"/>
    <cellStyle name="Millares 2 3 3" xfId="36" xr:uid="{B63D3CAE-EAA9-43C6-A623-6C9F00C162C6}"/>
    <cellStyle name="Millares 2 3 4" xfId="24" xr:uid="{FBD5C405-C0A3-4B81-8E8D-BB6FF2B93DD7}"/>
    <cellStyle name="Millares 2 4" xfId="33" xr:uid="{ED6354E5-6615-40D2-A124-B62326FA1FA6}"/>
    <cellStyle name="Millares 2 4 2" xfId="52" xr:uid="{0F5F451F-DF1E-418C-9268-6052294D8214}"/>
    <cellStyle name="Millares 2 4 3" xfId="43" xr:uid="{858D1817-3CEF-4A6D-A7CC-8F39687B62CD}"/>
    <cellStyle name="Millares 2 5" xfId="44" xr:uid="{2AA5FDE0-668B-4A4A-ACF6-4EFBD8D96576}"/>
    <cellStyle name="Millares 2 6" xfId="34" xr:uid="{9FA4F663-93EC-4226-ABD8-9D75146B04DE}"/>
    <cellStyle name="Millares 2 7" xfId="22" xr:uid="{5838D3D4-44D0-482F-A80D-396BFE0292A7}"/>
    <cellStyle name="Millares 3" xfId="19" xr:uid="{00000000-0005-0000-0000-000005000000}"/>
    <cellStyle name="Millares 3 2" xfId="47" xr:uid="{84043D18-A0D3-42F9-B98F-7A62801B797B}"/>
    <cellStyle name="Millares 3 3" xfId="37" xr:uid="{EF15B67E-6C30-444C-B934-700F511F1735}"/>
    <cellStyle name="Millares 3 4" xfId="25" xr:uid="{6F7C176C-7664-4C9F-93B1-1BCBAEFE3375}"/>
    <cellStyle name="Millares 4" xfId="17" xr:uid="{00000000-0005-0000-0000-000006000000}"/>
    <cellStyle name="Moneda 2" xfId="26" xr:uid="{A389E278-743F-4C07-BF41-E51BFB6A88F8}"/>
    <cellStyle name="Moneda 2 2" xfId="48" xr:uid="{8A878496-87D0-4AB2-A0B8-7AE6542F3579}"/>
    <cellStyle name="Moneda 2 3" xfId="38" xr:uid="{261E69E2-B1CD-4A45-A4E0-68DD62DA7D71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2 3 2" xfId="49" xr:uid="{70F78BDF-8382-4F05-A409-D5F7B8C480EB}"/>
    <cellStyle name="Normal 2 4" xfId="39" xr:uid="{0EF75702-8FAB-417D-95EE-09C353B3E72A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3 3 2" xfId="40" xr:uid="{2F939922-0B64-44BF-8AFD-BC0AE1D2EBAD}"/>
    <cellStyle name="Normal 4" xfId="4" xr:uid="{00000000-0005-0000-0000-00000F000000}"/>
    <cellStyle name="Normal 4 2" xfId="28" xr:uid="{FC7204A3-1302-43E5-A3A7-70E5E30102AC}"/>
    <cellStyle name="Normal 4 3" xfId="27" xr:uid="{55A2AEAC-86CD-4FBF-B8C9-D2E0621378B0}"/>
    <cellStyle name="Normal 5" xfId="5" xr:uid="{00000000-0005-0000-0000-000010000000}"/>
    <cellStyle name="Normal 5 2" xfId="30" xr:uid="{2A88A541-2844-4C1E-9ED7-FDAF5C389B8B}"/>
    <cellStyle name="Normal 5 3" xfId="29" xr:uid="{4DADFBBA-2BF3-478F-946C-AFE4469FEC71}"/>
    <cellStyle name="Normal 56" xfId="6" xr:uid="{00000000-0005-0000-0000-000011000000}"/>
    <cellStyle name="Normal 6" xfId="31" xr:uid="{AD5DD529-BE27-450B-8AA8-7CD63AC4C759}"/>
    <cellStyle name="Normal 6 2" xfId="32" xr:uid="{99A0DFD6-3926-425A-AA01-0EA0610FE098}"/>
    <cellStyle name="Normal 6 2 2" xfId="51" xr:uid="{47B7C1AE-AB12-4B7B-A4AB-A12EF6E68EA2}"/>
    <cellStyle name="Normal 6 2 3" xfId="42" xr:uid="{5CAE10D4-343B-435F-B1DD-7E407A361C92}"/>
    <cellStyle name="Normal 6 3" xfId="50" xr:uid="{0A719F84-C5B0-4681-88C8-D4EEBE88060E}"/>
    <cellStyle name="Normal 6 4" xfId="41" xr:uid="{305F251A-CC36-449B-A4F0-B352D56C46F2}"/>
    <cellStyle name="Normal 7" xfId="20" xr:uid="{5EB8C8C5-56FB-4943-A1FF-29051E29D3DB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190500</xdr:rowOff>
    </xdr:from>
    <xdr:to>
      <xdr:col>1</xdr:col>
      <xdr:colOff>76200</xdr:colOff>
      <xdr:row>3</xdr:row>
      <xdr:rowOff>209550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4440468F-B318-4BFC-B77B-C3D41E7334A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8100" y="190500"/>
          <a:ext cx="1019175" cy="733425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449291</xdr:colOff>
      <xdr:row>3</xdr:row>
      <xdr:rowOff>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8818BBEB-1A6E-4EC5-8C34-F3B97DB9368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114244" cy="727854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428624</xdr:colOff>
      <xdr:row>2</xdr:row>
      <xdr:rowOff>200025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AF2436B3-1281-4BDB-A4F7-C5540EF471C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095374" cy="676275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161925</xdr:rowOff>
    </xdr:from>
    <xdr:to>
      <xdr:col>1</xdr:col>
      <xdr:colOff>85725</xdr:colOff>
      <xdr:row>2</xdr:row>
      <xdr:rowOff>209550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F89A4383-D563-4EED-8E90-849175648EB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161925"/>
          <a:ext cx="723900" cy="523875"/>
        </a:xfrm>
        <a:prstGeom prst="rect">
          <a:avLst/>
        </a:prstGeom>
        <a:ln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180974</xdr:colOff>
      <xdr:row>2</xdr:row>
      <xdr:rowOff>219075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522DFD0C-68B7-42E4-9D1D-10A347004CC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847724" cy="695325"/>
        </a:xfrm>
        <a:prstGeom prst="rect">
          <a:avLst/>
        </a:prstGeom>
        <a:ln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180975</xdr:rowOff>
    </xdr:from>
    <xdr:to>
      <xdr:col>1</xdr:col>
      <xdr:colOff>742950</xdr:colOff>
      <xdr:row>3</xdr:row>
      <xdr:rowOff>209550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02D08807-EF1A-475D-83CF-B289B021286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525" y="180975"/>
          <a:ext cx="952500" cy="714375"/>
        </a:xfrm>
        <a:prstGeom prst="rect">
          <a:avLst/>
        </a:prstGeom>
        <a:ln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466724</xdr:colOff>
      <xdr:row>3</xdr:row>
      <xdr:rowOff>123825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55C0CE5E-28C9-4341-917B-01C2F61A582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714374" cy="838200"/>
        </a:xfrm>
        <a:prstGeom prst="rect">
          <a:avLst/>
        </a:prstGeom>
        <a:ln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314324</xdr:colOff>
      <xdr:row>3</xdr:row>
      <xdr:rowOff>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241D3260-4724-4188-BE06-810877BEF84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981074" cy="71437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149"/>
  <sheetViews>
    <sheetView zoomScaleNormal="100" zoomScaleSheetLayoutView="100" workbookViewId="0">
      <pane ySplit="5" topLeftCell="A40" activePane="bottomLeft" state="frozen"/>
      <selection activeCell="A14" sqref="A14:B14"/>
      <selection pane="bottomLeft" sqref="A1:E49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664</v>
      </c>
      <c r="B1" s="152"/>
      <c r="C1" s="17"/>
      <c r="D1" s="14" t="s">
        <v>602</v>
      </c>
      <c r="E1" s="15">
        <v>2023</v>
      </c>
    </row>
    <row r="2" spans="1:5" ht="18.95" customHeight="1" x14ac:dyDescent="0.2">
      <c r="A2" s="153" t="s">
        <v>601</v>
      </c>
      <c r="B2" s="153"/>
      <c r="C2" s="36"/>
      <c r="D2" s="14" t="s">
        <v>603</v>
      </c>
      <c r="E2" s="17" t="s">
        <v>608</v>
      </c>
    </row>
    <row r="3" spans="1:5" ht="18.95" customHeight="1" x14ac:dyDescent="0.2">
      <c r="A3" s="152" t="s">
        <v>665</v>
      </c>
      <c r="B3" s="152"/>
      <c r="C3" s="17"/>
      <c r="D3" s="14" t="s">
        <v>604</v>
      </c>
      <c r="E3" s="15">
        <v>4</v>
      </c>
    </row>
    <row r="4" spans="1:5" ht="18.95" customHeight="1" x14ac:dyDescent="0.2">
      <c r="A4" s="152" t="s">
        <v>625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4" x14ac:dyDescent="0.2">
      <c r="A33" s="7"/>
      <c r="B33" s="10"/>
    </row>
    <row r="34" spans="1:4" x14ac:dyDescent="0.2">
      <c r="A34" s="7"/>
      <c r="B34" s="9"/>
    </row>
    <row r="35" spans="1:4" x14ac:dyDescent="0.2">
      <c r="A35" s="43" t="s">
        <v>48</v>
      </c>
      <c r="B35" s="44" t="s">
        <v>43</v>
      </c>
    </row>
    <row r="36" spans="1:4" x14ac:dyDescent="0.2">
      <c r="A36" s="43" t="s">
        <v>49</v>
      </c>
      <c r="B36" s="44" t="s">
        <v>44</v>
      </c>
    </row>
    <row r="37" spans="1:4" x14ac:dyDescent="0.2">
      <c r="A37" s="7"/>
      <c r="B37" s="10"/>
    </row>
    <row r="38" spans="1:4" x14ac:dyDescent="0.2">
      <c r="A38" s="7"/>
      <c r="B38" s="8" t="s">
        <v>46</v>
      </c>
    </row>
    <row r="39" spans="1:4" x14ac:dyDescent="0.2">
      <c r="A39" s="7" t="s">
        <v>47</v>
      </c>
      <c r="B39" s="44" t="s">
        <v>32</v>
      </c>
    </row>
    <row r="40" spans="1:4" x14ac:dyDescent="0.2">
      <c r="A40" s="7"/>
      <c r="B40" s="44" t="s">
        <v>626</v>
      </c>
    </row>
    <row r="41" spans="1:4" ht="12" thickBot="1" x14ac:dyDescent="0.25">
      <c r="A41" s="11"/>
      <c r="B41" s="12"/>
    </row>
    <row r="44" spans="1:4" x14ac:dyDescent="0.2">
      <c r="B44" s="4" t="s">
        <v>627</v>
      </c>
    </row>
    <row r="46" spans="1:4" x14ac:dyDescent="0.2">
      <c r="B46" s="186" t="s">
        <v>674</v>
      </c>
      <c r="C46" s="178" t="s">
        <v>667</v>
      </c>
      <c r="D46" s="178"/>
    </row>
    <row r="47" spans="1:4" x14ac:dyDescent="0.2">
      <c r="B47" s="186" t="s">
        <v>668</v>
      </c>
      <c r="C47" s="186" t="s">
        <v>669</v>
      </c>
      <c r="D47" s="185"/>
    </row>
    <row r="48" spans="1:4" ht="12.75" x14ac:dyDescent="0.2">
      <c r="B48" s="187" t="s">
        <v>670</v>
      </c>
      <c r="C48" s="178" t="s">
        <v>671</v>
      </c>
      <c r="D48" s="178"/>
    </row>
    <row r="49" spans="2:4" ht="12.75" x14ac:dyDescent="0.2">
      <c r="B49" s="187" t="s">
        <v>672</v>
      </c>
      <c r="C49" s="178" t="s">
        <v>673</v>
      </c>
      <c r="D49" s="178"/>
    </row>
    <row r="69" spans="3:5" x14ac:dyDescent="0.2">
      <c r="D69" s="4">
        <v>0</v>
      </c>
      <c r="E69" s="4">
        <v>0</v>
      </c>
    </row>
    <row r="70" spans="3:5" x14ac:dyDescent="0.2">
      <c r="C70" s="4">
        <v>0</v>
      </c>
      <c r="D70" s="4">
        <v>0</v>
      </c>
      <c r="E70" s="4">
        <v>0</v>
      </c>
    </row>
    <row r="75" spans="3:5" x14ac:dyDescent="0.2">
      <c r="C75" s="4">
        <v>0</v>
      </c>
      <c r="D75" s="4">
        <v>0</v>
      </c>
      <c r="E75" s="4">
        <v>0</v>
      </c>
    </row>
    <row r="76" spans="3:5" x14ac:dyDescent="0.2">
      <c r="C76" s="4">
        <v>0</v>
      </c>
      <c r="D76" s="4">
        <v>0</v>
      </c>
      <c r="E76" s="4">
        <v>0</v>
      </c>
    </row>
    <row r="77" spans="3:5" x14ac:dyDescent="0.2">
      <c r="C77" s="4">
        <v>0</v>
      </c>
      <c r="D77" s="4">
        <v>0</v>
      </c>
      <c r="E77" s="4">
        <v>0</v>
      </c>
    </row>
    <row r="78" spans="3:5" x14ac:dyDescent="0.2">
      <c r="C78" s="4">
        <v>66413</v>
      </c>
      <c r="D78" s="4">
        <v>2700.78</v>
      </c>
      <c r="E78" s="4">
        <v>0</v>
      </c>
    </row>
    <row r="79" spans="3:5" x14ac:dyDescent="0.2">
      <c r="C79" s="4">
        <v>0</v>
      </c>
      <c r="D79" s="4">
        <v>0</v>
      </c>
      <c r="E79" s="4">
        <v>0</v>
      </c>
    </row>
    <row r="81" spans="3:3" x14ac:dyDescent="0.2">
      <c r="C81" s="4">
        <v>0</v>
      </c>
    </row>
    <row r="82" spans="3:3" x14ac:dyDescent="0.2">
      <c r="C82" s="4">
        <v>0</v>
      </c>
    </row>
    <row r="83" spans="3:3" x14ac:dyDescent="0.2">
      <c r="C83" s="4">
        <v>0</v>
      </c>
    </row>
    <row r="84" spans="3:3" x14ac:dyDescent="0.2">
      <c r="C84" s="4">
        <v>0</v>
      </c>
    </row>
    <row r="85" spans="3:3" x14ac:dyDescent="0.2">
      <c r="C85" s="4">
        <v>0</v>
      </c>
    </row>
    <row r="86" spans="3:3" x14ac:dyDescent="0.2">
      <c r="C86" s="4">
        <v>0</v>
      </c>
    </row>
    <row r="91" spans="3:3" x14ac:dyDescent="0.2">
      <c r="C91" s="4">
        <v>0</v>
      </c>
    </row>
    <row r="92" spans="3:3" x14ac:dyDescent="0.2">
      <c r="C92" s="4">
        <v>0</v>
      </c>
    </row>
    <row r="97" spans="3:4" x14ac:dyDescent="0.2">
      <c r="C97" s="4">
        <v>0</v>
      </c>
    </row>
    <row r="98" spans="3:4" x14ac:dyDescent="0.2">
      <c r="C98" s="4">
        <v>0</v>
      </c>
    </row>
    <row r="99" spans="3:4" x14ac:dyDescent="0.2">
      <c r="C99" s="4">
        <v>0</v>
      </c>
    </row>
    <row r="100" spans="3:4" x14ac:dyDescent="0.2">
      <c r="C100" s="4">
        <v>0</v>
      </c>
    </row>
    <row r="103" spans="3:4" x14ac:dyDescent="0.2">
      <c r="D103" s="4">
        <v>0</v>
      </c>
    </row>
    <row r="104" spans="3:4" x14ac:dyDescent="0.2">
      <c r="C104" s="4">
        <v>0</v>
      </c>
      <c r="D104" s="4">
        <v>0</v>
      </c>
    </row>
    <row r="105" spans="3:4" x14ac:dyDescent="0.2">
      <c r="C105" s="4">
        <v>0</v>
      </c>
      <c r="D105" s="4">
        <v>0</v>
      </c>
    </row>
    <row r="106" spans="3:4" x14ac:dyDescent="0.2">
      <c r="C106" s="4">
        <v>0</v>
      </c>
    </row>
    <row r="108" spans="3:4" x14ac:dyDescent="0.2">
      <c r="C108" s="4">
        <v>0</v>
      </c>
      <c r="D108" s="4">
        <v>0</v>
      </c>
    </row>
    <row r="111" spans="3:4" x14ac:dyDescent="0.2">
      <c r="C111" s="4">
        <v>46810.87</v>
      </c>
      <c r="D111" s="4">
        <v>0</v>
      </c>
    </row>
    <row r="112" spans="3:4" x14ac:dyDescent="0.2">
      <c r="C112" s="4">
        <v>83200.210000000006</v>
      </c>
    </row>
    <row r="113" spans="3:3" x14ac:dyDescent="0.2">
      <c r="C113" s="4">
        <v>0</v>
      </c>
    </row>
    <row r="114" spans="3:3" x14ac:dyDescent="0.2">
      <c r="C114" s="4">
        <v>0</v>
      </c>
    </row>
    <row r="115" spans="3:3" x14ac:dyDescent="0.2">
      <c r="C115" s="4">
        <v>0</v>
      </c>
    </row>
    <row r="116" spans="3:3" x14ac:dyDescent="0.2">
      <c r="C116" s="4">
        <v>0</v>
      </c>
    </row>
    <row r="117" spans="3:3" x14ac:dyDescent="0.2">
      <c r="C117" s="4">
        <v>736142.18</v>
      </c>
    </row>
    <row r="118" spans="3:3" x14ac:dyDescent="0.2">
      <c r="C118" s="4">
        <v>0</v>
      </c>
    </row>
    <row r="119" spans="3:3" x14ac:dyDescent="0.2">
      <c r="C119" s="4">
        <v>0</v>
      </c>
    </row>
    <row r="121" spans="3:3" x14ac:dyDescent="0.2">
      <c r="C121" s="4">
        <v>0</v>
      </c>
    </row>
    <row r="122" spans="3:3" x14ac:dyDescent="0.2">
      <c r="C122" s="4">
        <v>0</v>
      </c>
    </row>
    <row r="123" spans="3:3" x14ac:dyDescent="0.2">
      <c r="C123" s="4">
        <v>0</v>
      </c>
    </row>
    <row r="128" spans="3:3" x14ac:dyDescent="0.2">
      <c r="C128" s="4">
        <v>0</v>
      </c>
    </row>
    <row r="129" spans="3:3" x14ac:dyDescent="0.2">
      <c r="C129" s="4">
        <v>0</v>
      </c>
    </row>
    <row r="130" spans="3:3" x14ac:dyDescent="0.2">
      <c r="C130" s="4">
        <v>0</v>
      </c>
    </row>
    <row r="131" spans="3:3" x14ac:dyDescent="0.2">
      <c r="C131" s="4">
        <v>0</v>
      </c>
    </row>
    <row r="132" spans="3:3" x14ac:dyDescent="0.2">
      <c r="C132" s="4">
        <v>0</v>
      </c>
    </row>
    <row r="133" spans="3:3" x14ac:dyDescent="0.2">
      <c r="C133" s="4">
        <v>0</v>
      </c>
    </row>
    <row r="135" spans="3:3" x14ac:dyDescent="0.2">
      <c r="C135" s="4">
        <v>0</v>
      </c>
    </row>
    <row r="136" spans="3:3" x14ac:dyDescent="0.2">
      <c r="C136" s="4">
        <v>0</v>
      </c>
    </row>
    <row r="137" spans="3:3" x14ac:dyDescent="0.2">
      <c r="C137" s="4">
        <v>0</v>
      </c>
    </row>
    <row r="138" spans="3:3" x14ac:dyDescent="0.2">
      <c r="C138" s="4">
        <v>0</v>
      </c>
    </row>
    <row r="139" spans="3:3" x14ac:dyDescent="0.2">
      <c r="C139" s="4">
        <v>0</v>
      </c>
    </row>
    <row r="140" spans="3:3" x14ac:dyDescent="0.2">
      <c r="C140" s="4">
        <v>0</v>
      </c>
    </row>
    <row r="144" spans="3:3" x14ac:dyDescent="0.2">
      <c r="C144" s="4">
        <v>0</v>
      </c>
    </row>
    <row r="145" spans="3:3" x14ac:dyDescent="0.2">
      <c r="C145" s="4">
        <v>0</v>
      </c>
    </row>
    <row r="147" spans="3:3" x14ac:dyDescent="0.2">
      <c r="C147" s="4">
        <v>0</v>
      </c>
    </row>
    <row r="148" spans="3:3" x14ac:dyDescent="0.2">
      <c r="C148" s="4">
        <v>0</v>
      </c>
    </row>
    <row r="149" spans="3:3" x14ac:dyDescent="0.2">
      <c r="C149" s="4">
        <v>0</v>
      </c>
    </row>
  </sheetData>
  <sheetProtection formatCells="0" formatColumns="0" formatRows="0" autoFilter="0" pivotTables="0"/>
  <mergeCells count="7">
    <mergeCell ref="C46:D46"/>
    <mergeCell ref="C48:D48"/>
    <mergeCell ref="C49:D49"/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30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72"/>
  <sheetViews>
    <sheetView showGridLines="0" topLeftCell="A3" workbookViewId="0">
      <selection sqref="A1:D28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664</v>
      </c>
      <c r="B1" s="158"/>
      <c r="C1" s="159"/>
    </row>
    <row r="2" spans="1:3" s="37" customFormat="1" ht="18" customHeight="1" x14ac:dyDescent="0.25">
      <c r="A2" s="160" t="s">
        <v>615</v>
      </c>
      <c r="B2" s="161"/>
      <c r="C2" s="162"/>
    </row>
    <row r="3" spans="1:3" s="37" customFormat="1" ht="18" customHeight="1" x14ac:dyDescent="0.25">
      <c r="A3" s="160" t="s">
        <v>665</v>
      </c>
      <c r="B3" s="161"/>
      <c r="C3" s="162"/>
    </row>
    <row r="4" spans="1:3" s="39" customFormat="1" ht="18" customHeight="1" x14ac:dyDescent="0.2">
      <c r="A4" s="163" t="s">
        <v>616</v>
      </c>
      <c r="B4" s="164"/>
      <c r="C4" s="165"/>
    </row>
    <row r="5" spans="1:3" x14ac:dyDescent="0.2">
      <c r="A5" s="54" t="s">
        <v>521</v>
      </c>
      <c r="B5" s="54"/>
      <c r="C5" s="132">
        <v>14137513.17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5" x14ac:dyDescent="0.2">
      <c r="A17" s="66">
        <v>3.2</v>
      </c>
      <c r="B17" s="59" t="s">
        <v>530</v>
      </c>
      <c r="C17" s="134">
        <v>0</v>
      </c>
    </row>
    <row r="18" spans="1:5" x14ac:dyDescent="0.2">
      <c r="A18" s="66">
        <v>3.3</v>
      </c>
      <c r="B18" s="61" t="s">
        <v>531</v>
      </c>
      <c r="C18" s="135">
        <v>0</v>
      </c>
    </row>
    <row r="19" spans="1:5" x14ac:dyDescent="0.2">
      <c r="A19" s="55"/>
      <c r="B19" s="67"/>
      <c r="C19" s="68"/>
    </row>
    <row r="20" spans="1:5" x14ac:dyDescent="0.2">
      <c r="A20" s="69" t="s">
        <v>662</v>
      </c>
      <c r="B20" s="69"/>
      <c r="C20" s="132">
        <f>C5+C7-C15</f>
        <v>14137513.17</v>
      </c>
    </row>
    <row r="22" spans="1:5" x14ac:dyDescent="0.2">
      <c r="B22" s="38" t="s">
        <v>627</v>
      </c>
    </row>
    <row r="23" spans="1:5" x14ac:dyDescent="0.2">
      <c r="C23" s="38">
        <v>0</v>
      </c>
      <c r="D23" s="38">
        <v>0</v>
      </c>
    </row>
    <row r="25" spans="1:5" x14ac:dyDescent="0.2">
      <c r="B25" s="183" t="s">
        <v>666</v>
      </c>
      <c r="C25" s="178" t="s">
        <v>667</v>
      </c>
      <c r="D25" s="178"/>
      <c r="E25" s="182"/>
    </row>
    <row r="26" spans="1:5" x14ac:dyDescent="0.2">
      <c r="B26" s="183" t="s">
        <v>668</v>
      </c>
      <c r="C26" s="183" t="s">
        <v>669</v>
      </c>
      <c r="D26" s="182"/>
      <c r="E26" s="182"/>
    </row>
    <row r="27" spans="1:5" ht="12.75" x14ac:dyDescent="0.2">
      <c r="B27" s="184" t="s">
        <v>670</v>
      </c>
      <c r="C27" s="178" t="s">
        <v>671</v>
      </c>
      <c r="D27" s="178"/>
      <c r="E27" s="182"/>
    </row>
    <row r="28" spans="1:5" ht="12.75" x14ac:dyDescent="0.2">
      <c r="B28" s="184" t="s">
        <v>672</v>
      </c>
      <c r="C28" s="178" t="s">
        <v>673</v>
      </c>
      <c r="D28" s="178"/>
      <c r="E28" s="182"/>
    </row>
    <row r="29" spans="1:5" x14ac:dyDescent="0.2">
      <c r="C29" s="38">
        <v>15500</v>
      </c>
      <c r="D29" s="38">
        <v>15500</v>
      </c>
    </row>
    <row r="30" spans="1:5" x14ac:dyDescent="0.2">
      <c r="C30" s="38">
        <v>0</v>
      </c>
      <c r="D30" s="38">
        <v>0</v>
      </c>
    </row>
    <row r="31" spans="1:5" x14ac:dyDescent="0.2">
      <c r="C31" s="38">
        <v>30900</v>
      </c>
      <c r="D31" s="38">
        <v>30900</v>
      </c>
    </row>
    <row r="32" spans="1:5" x14ac:dyDescent="0.2">
      <c r="C32" s="38">
        <v>623000</v>
      </c>
      <c r="D32" s="38">
        <v>623000</v>
      </c>
    </row>
    <row r="33" spans="3:4" x14ac:dyDescent="0.2">
      <c r="C33" s="38">
        <v>0</v>
      </c>
      <c r="D33" s="38">
        <v>0</v>
      </c>
    </row>
    <row r="34" spans="3:4" x14ac:dyDescent="0.2">
      <c r="C34" s="38">
        <v>39872.68</v>
      </c>
      <c r="D34" s="38">
        <v>39872.68</v>
      </c>
    </row>
    <row r="35" spans="3:4" x14ac:dyDescent="0.2">
      <c r="C35" s="38">
        <v>0</v>
      </c>
      <c r="D35" s="38">
        <v>0</v>
      </c>
    </row>
    <row r="36" spans="3:4" x14ac:dyDescent="0.2">
      <c r="C36" s="38">
        <v>0</v>
      </c>
      <c r="D36" s="38">
        <v>0</v>
      </c>
    </row>
    <row r="38" spans="3:4" x14ac:dyDescent="0.2">
      <c r="C38" s="38">
        <v>0</v>
      </c>
      <c r="D38" s="38">
        <v>0</v>
      </c>
    </row>
    <row r="39" spans="3:4" x14ac:dyDescent="0.2">
      <c r="C39" s="38">
        <v>0</v>
      </c>
      <c r="D39" s="38">
        <v>0</v>
      </c>
    </row>
    <row r="40" spans="3:4" x14ac:dyDescent="0.2">
      <c r="C40" s="38">
        <v>0</v>
      </c>
      <c r="D40" s="38">
        <v>0</v>
      </c>
    </row>
    <row r="41" spans="3:4" x14ac:dyDescent="0.2">
      <c r="C41" s="38">
        <v>0</v>
      </c>
      <c r="D41" s="38">
        <v>0</v>
      </c>
    </row>
    <row r="42" spans="3:4" x14ac:dyDescent="0.2">
      <c r="C42" s="38">
        <v>0</v>
      </c>
      <c r="D42" s="38">
        <v>0</v>
      </c>
    </row>
    <row r="138" spans="3:3" x14ac:dyDescent="0.2">
      <c r="C138" s="38">
        <v>793847.54</v>
      </c>
    </row>
    <row r="139" spans="3:3" x14ac:dyDescent="0.2">
      <c r="C139" s="38">
        <v>0</v>
      </c>
    </row>
    <row r="140" spans="3:3" x14ac:dyDescent="0.2">
      <c r="C140" s="38">
        <v>0</v>
      </c>
    </row>
    <row r="141" spans="3:3" x14ac:dyDescent="0.2">
      <c r="C141" s="38">
        <v>0</v>
      </c>
    </row>
    <row r="143" spans="3:3" x14ac:dyDescent="0.2">
      <c r="C143" s="38">
        <v>0</v>
      </c>
    </row>
    <row r="144" spans="3:3" x14ac:dyDescent="0.2">
      <c r="C144" s="38">
        <v>152117.39000000001</v>
      </c>
    </row>
    <row r="145" spans="3:3" x14ac:dyDescent="0.2">
      <c r="C145" s="38">
        <v>0</v>
      </c>
    </row>
    <row r="147" spans="3:3" x14ac:dyDescent="0.2">
      <c r="C147" s="38">
        <v>0</v>
      </c>
    </row>
    <row r="148" spans="3:3" x14ac:dyDescent="0.2">
      <c r="C148" s="38">
        <v>0</v>
      </c>
    </row>
    <row r="150" spans="3:3" x14ac:dyDescent="0.2">
      <c r="C150" s="38">
        <v>0</v>
      </c>
    </row>
    <row r="152" spans="3:3" x14ac:dyDescent="0.2">
      <c r="C152" s="38">
        <v>0</v>
      </c>
    </row>
    <row r="153" spans="3:3" x14ac:dyDescent="0.2">
      <c r="C153" s="38">
        <v>0</v>
      </c>
    </row>
    <row r="154" spans="3:3" x14ac:dyDescent="0.2">
      <c r="C154" s="38">
        <v>0</v>
      </c>
    </row>
    <row r="155" spans="3:3" x14ac:dyDescent="0.2">
      <c r="C155" s="38">
        <v>0</v>
      </c>
    </row>
    <row r="156" spans="3:3" x14ac:dyDescent="0.2">
      <c r="C156" s="38">
        <v>0</v>
      </c>
    </row>
    <row r="158" spans="3:3" x14ac:dyDescent="0.2">
      <c r="C158" s="38">
        <v>0</v>
      </c>
    </row>
    <row r="159" spans="3:3" x14ac:dyDescent="0.2">
      <c r="C159" s="38">
        <v>0</v>
      </c>
    </row>
    <row r="162" spans="3:3" x14ac:dyDescent="0.2">
      <c r="C162" s="38">
        <v>0</v>
      </c>
    </row>
    <row r="163" spans="3:3" x14ac:dyDescent="0.2">
      <c r="C163" s="38">
        <v>0</v>
      </c>
    </row>
    <row r="165" spans="3:3" x14ac:dyDescent="0.2">
      <c r="C165" s="38">
        <v>0</v>
      </c>
    </row>
    <row r="166" spans="3:3" x14ac:dyDescent="0.2">
      <c r="C166" s="38">
        <v>0</v>
      </c>
    </row>
    <row r="168" spans="3:3" x14ac:dyDescent="0.2">
      <c r="C168" s="38">
        <v>0</v>
      </c>
    </row>
    <row r="169" spans="3:3" x14ac:dyDescent="0.2">
      <c r="C169" s="38">
        <v>176983.69</v>
      </c>
    </row>
    <row r="172" spans="3:3" x14ac:dyDescent="0.2">
      <c r="C172" s="38">
        <v>0</v>
      </c>
    </row>
  </sheetData>
  <mergeCells count="7">
    <mergeCell ref="C27:D27"/>
    <mergeCell ref="C28:D28"/>
    <mergeCell ref="A1:C1"/>
    <mergeCell ref="A2:C2"/>
    <mergeCell ref="A3:C3"/>
    <mergeCell ref="A4:C4"/>
    <mergeCell ref="C25:D25"/>
  </mergeCells>
  <pageMargins left="0.27" right="0.3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97"/>
  <sheetViews>
    <sheetView showGridLines="0" topLeftCell="A20" workbookViewId="0">
      <selection sqref="A1:D44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664</v>
      </c>
      <c r="B1" s="167"/>
      <c r="C1" s="168"/>
    </row>
    <row r="2" spans="1:3" s="40" customFormat="1" ht="18.95" customHeight="1" x14ac:dyDescent="0.25">
      <c r="A2" s="169" t="s">
        <v>617</v>
      </c>
      <c r="B2" s="170"/>
      <c r="C2" s="171"/>
    </row>
    <row r="3" spans="1:3" s="40" customFormat="1" ht="18.95" customHeight="1" x14ac:dyDescent="0.25">
      <c r="A3" s="169" t="s">
        <v>665</v>
      </c>
      <c r="B3" s="170"/>
      <c r="C3" s="171"/>
    </row>
    <row r="4" spans="1:3" x14ac:dyDescent="0.2">
      <c r="A4" s="163" t="s">
        <v>616</v>
      </c>
      <c r="B4" s="164"/>
      <c r="C4" s="165"/>
    </row>
    <row r="5" spans="1:3" x14ac:dyDescent="0.2">
      <c r="A5" s="79" t="s">
        <v>534</v>
      </c>
      <c r="B5" s="54"/>
      <c r="C5" s="136">
        <v>14098532.220000001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709272.68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15500</v>
      </c>
    </row>
    <row r="11" spans="1:3" x14ac:dyDescent="0.2">
      <c r="A11" s="85">
        <v>2.4</v>
      </c>
      <c r="B11" s="72" t="s">
        <v>238</v>
      </c>
      <c r="C11" s="137">
        <v>0</v>
      </c>
    </row>
    <row r="12" spans="1:3" x14ac:dyDescent="0.2">
      <c r="A12" s="85">
        <v>2.5</v>
      </c>
      <c r="B12" s="72" t="s">
        <v>239</v>
      </c>
      <c r="C12" s="137">
        <v>30900</v>
      </c>
    </row>
    <row r="13" spans="1:3" x14ac:dyDescent="0.2">
      <c r="A13" s="85">
        <v>2.6</v>
      </c>
      <c r="B13" s="72" t="s">
        <v>240</v>
      </c>
      <c r="C13" s="137">
        <v>623000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39872.68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0</v>
      </c>
    </row>
    <row r="19" spans="1:3" x14ac:dyDescent="0.2">
      <c r="A19" s="85" t="s">
        <v>563</v>
      </c>
      <c r="B19" s="72" t="s">
        <v>538</v>
      </c>
      <c r="C19" s="137">
        <v>0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403163.62</v>
      </c>
    </row>
    <row r="31" spans="1:3" x14ac:dyDescent="0.2">
      <c r="A31" s="85" t="s">
        <v>556</v>
      </c>
      <c r="B31" s="72" t="s">
        <v>439</v>
      </c>
      <c r="C31" s="137">
        <v>403163.62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5" x14ac:dyDescent="0.2">
      <c r="A33" s="85" t="s">
        <v>558</v>
      </c>
      <c r="B33" s="72" t="s">
        <v>449</v>
      </c>
      <c r="C33" s="137">
        <v>0</v>
      </c>
    </row>
    <row r="34" spans="1:5" x14ac:dyDescent="0.2">
      <c r="A34" s="85" t="s">
        <v>559</v>
      </c>
      <c r="B34" s="72" t="s">
        <v>455</v>
      </c>
      <c r="C34" s="137">
        <v>0</v>
      </c>
    </row>
    <row r="35" spans="1:5" x14ac:dyDescent="0.2">
      <c r="A35" s="85" t="s">
        <v>560</v>
      </c>
      <c r="B35" s="80" t="s">
        <v>561</v>
      </c>
      <c r="C35" s="139">
        <v>0</v>
      </c>
    </row>
    <row r="36" spans="1:5" x14ac:dyDescent="0.2">
      <c r="A36" s="73"/>
      <c r="B36" s="76"/>
      <c r="C36" s="77"/>
    </row>
    <row r="37" spans="1:5" x14ac:dyDescent="0.2">
      <c r="A37" s="78" t="s">
        <v>663</v>
      </c>
      <c r="B37" s="54"/>
      <c r="C37" s="132">
        <f>C5-C7+C30</f>
        <v>13792423.16</v>
      </c>
    </row>
    <row r="39" spans="1:5" x14ac:dyDescent="0.2">
      <c r="B39" s="38" t="s">
        <v>627</v>
      </c>
    </row>
    <row r="41" spans="1:5" x14ac:dyDescent="0.2">
      <c r="B41" s="180" t="s">
        <v>666</v>
      </c>
      <c r="C41" s="178" t="s">
        <v>667</v>
      </c>
      <c r="D41" s="178"/>
      <c r="E41" s="179"/>
    </row>
    <row r="42" spans="1:5" x14ac:dyDescent="0.2">
      <c r="B42" s="180" t="s">
        <v>668</v>
      </c>
      <c r="C42" s="180" t="s">
        <v>669</v>
      </c>
      <c r="D42" s="179"/>
      <c r="E42" s="179"/>
    </row>
    <row r="43" spans="1:5" ht="12.75" x14ac:dyDescent="0.2">
      <c r="B43" s="181" t="s">
        <v>670</v>
      </c>
      <c r="C43" s="178" t="s">
        <v>671</v>
      </c>
      <c r="D43" s="178"/>
      <c r="E43" s="179"/>
    </row>
    <row r="44" spans="1:5" ht="12.75" x14ac:dyDescent="0.2">
      <c r="B44" s="181" t="s">
        <v>672</v>
      </c>
      <c r="C44" s="178" t="s">
        <v>673</v>
      </c>
      <c r="D44" s="178"/>
      <c r="E44" s="179"/>
    </row>
    <row r="46" spans="1:5" x14ac:dyDescent="0.2">
      <c r="C46" s="38">
        <v>2023</v>
      </c>
      <c r="D46" s="38">
        <v>2022</v>
      </c>
    </row>
    <row r="47" spans="1:5" x14ac:dyDescent="0.2">
      <c r="C47" s="38">
        <v>345090.01</v>
      </c>
      <c r="D47" s="38">
        <v>0</v>
      </c>
    </row>
    <row r="50" spans="3:4" x14ac:dyDescent="0.2">
      <c r="C50" s="38">
        <v>0</v>
      </c>
      <c r="D50" s="38">
        <v>0</v>
      </c>
    </row>
    <row r="53" spans="3:4" x14ac:dyDescent="0.2">
      <c r="C53" s="38">
        <v>0</v>
      </c>
      <c r="D53" s="38">
        <v>0</v>
      </c>
    </row>
    <row r="55" spans="3:4" x14ac:dyDescent="0.2">
      <c r="C55" s="38">
        <v>0</v>
      </c>
      <c r="D55" s="38">
        <v>0</v>
      </c>
    </row>
    <row r="57" spans="3:4" x14ac:dyDescent="0.2">
      <c r="C57" s="38">
        <v>0</v>
      </c>
      <c r="D57" s="38">
        <v>0</v>
      </c>
    </row>
    <row r="59" spans="3:4" x14ac:dyDescent="0.2">
      <c r="C59" s="38">
        <v>0</v>
      </c>
      <c r="D59" s="38">
        <v>0</v>
      </c>
    </row>
    <row r="61" spans="3:4" x14ac:dyDescent="0.2">
      <c r="C61" s="38">
        <v>0</v>
      </c>
      <c r="D61" s="38">
        <v>0</v>
      </c>
    </row>
    <row r="62" spans="3:4" x14ac:dyDescent="0.2">
      <c r="C62" s="38">
        <v>0</v>
      </c>
      <c r="D62" s="38">
        <v>0</v>
      </c>
    </row>
    <row r="65" spans="3:4" x14ac:dyDescent="0.2">
      <c r="C65" s="38">
        <v>0</v>
      </c>
      <c r="D65" s="38">
        <v>0</v>
      </c>
    </row>
    <row r="66" spans="3:4" x14ac:dyDescent="0.2">
      <c r="C66" s="38">
        <v>0</v>
      </c>
      <c r="D66" s="38">
        <v>0</v>
      </c>
    </row>
    <row r="67" spans="3:4" x14ac:dyDescent="0.2">
      <c r="C67" s="38">
        <v>111216.62</v>
      </c>
      <c r="D67" s="38">
        <v>111216.62</v>
      </c>
    </row>
    <row r="68" spans="3:4" x14ac:dyDescent="0.2">
      <c r="C68" s="38">
        <v>0</v>
      </c>
      <c r="D68" s="38">
        <v>0</v>
      </c>
    </row>
    <row r="69" spans="3:4" x14ac:dyDescent="0.2">
      <c r="C69" s="38">
        <v>289246.21999999997</v>
      </c>
      <c r="D69" s="38">
        <v>196636.24</v>
      </c>
    </row>
    <row r="70" spans="3:4" x14ac:dyDescent="0.2">
      <c r="C70" s="38">
        <v>0</v>
      </c>
      <c r="D70" s="38">
        <v>0</v>
      </c>
    </row>
    <row r="71" spans="3:4" x14ac:dyDescent="0.2">
      <c r="C71" s="38">
        <v>2700.78</v>
      </c>
      <c r="D71" s="38">
        <v>4904.7700000000004</v>
      </c>
    </row>
    <row r="72" spans="3:4" x14ac:dyDescent="0.2">
      <c r="C72" s="38">
        <v>0</v>
      </c>
      <c r="D72" s="38">
        <v>0</v>
      </c>
    </row>
    <row r="74" spans="3:4" x14ac:dyDescent="0.2">
      <c r="C74" s="38">
        <v>0</v>
      </c>
      <c r="D74" s="38">
        <v>0</v>
      </c>
    </row>
    <row r="75" spans="3:4" x14ac:dyDescent="0.2">
      <c r="C75" s="38">
        <v>0</v>
      </c>
      <c r="D75" s="38">
        <v>0</v>
      </c>
    </row>
    <row r="77" spans="3:4" x14ac:dyDescent="0.2">
      <c r="C77" s="38">
        <v>0</v>
      </c>
      <c r="D77" s="38">
        <v>0</v>
      </c>
    </row>
    <row r="78" spans="3:4" x14ac:dyDescent="0.2">
      <c r="C78" s="38">
        <v>0</v>
      </c>
      <c r="D78" s="38">
        <v>0</v>
      </c>
    </row>
    <row r="79" spans="3:4" x14ac:dyDescent="0.2">
      <c r="C79" s="38">
        <v>0</v>
      </c>
      <c r="D79" s="38">
        <v>0</v>
      </c>
    </row>
    <row r="80" spans="3:4" x14ac:dyDescent="0.2">
      <c r="C80" s="38">
        <v>0</v>
      </c>
      <c r="D80" s="38">
        <v>0</v>
      </c>
    </row>
    <row r="81" spans="3:4" x14ac:dyDescent="0.2">
      <c r="C81" s="38">
        <v>0</v>
      </c>
      <c r="D81" s="38">
        <v>0</v>
      </c>
    </row>
    <row r="83" spans="3:4" x14ac:dyDescent="0.2">
      <c r="C83" s="38">
        <v>0</v>
      </c>
      <c r="D83" s="38">
        <v>0</v>
      </c>
    </row>
    <row r="84" spans="3:4" x14ac:dyDescent="0.2">
      <c r="C84" s="38">
        <v>0</v>
      </c>
      <c r="D84" s="38">
        <v>0</v>
      </c>
    </row>
    <row r="85" spans="3:4" x14ac:dyDescent="0.2">
      <c r="C85" s="38">
        <v>0</v>
      </c>
      <c r="D85" s="38">
        <v>0</v>
      </c>
    </row>
    <row r="86" spans="3:4" x14ac:dyDescent="0.2">
      <c r="C86" s="38">
        <v>0</v>
      </c>
      <c r="D86" s="38">
        <v>0</v>
      </c>
    </row>
    <row r="175" spans="3:3" x14ac:dyDescent="0.2">
      <c r="C175" s="38">
        <v>0</v>
      </c>
    </row>
    <row r="176" spans="3:3" x14ac:dyDescent="0.2">
      <c r="C176" s="38">
        <v>0</v>
      </c>
    </row>
    <row r="178" spans="3:3" x14ac:dyDescent="0.2">
      <c r="C178" s="38">
        <v>0</v>
      </c>
    </row>
    <row r="179" spans="3:3" x14ac:dyDescent="0.2">
      <c r="C179" s="38">
        <v>0</v>
      </c>
    </row>
    <row r="181" spans="3:3" x14ac:dyDescent="0.2">
      <c r="C181" s="38">
        <v>0</v>
      </c>
    </row>
    <row r="183" spans="3:3" x14ac:dyDescent="0.2">
      <c r="C183" s="38">
        <v>0</v>
      </c>
    </row>
    <row r="184" spans="3:3" x14ac:dyDescent="0.2">
      <c r="C184" s="38">
        <v>0</v>
      </c>
    </row>
    <row r="187" spans="3:3" x14ac:dyDescent="0.2">
      <c r="C187" s="38">
        <v>0</v>
      </c>
    </row>
    <row r="188" spans="3:3" x14ac:dyDescent="0.2">
      <c r="C188" s="38">
        <v>0</v>
      </c>
    </row>
    <row r="189" spans="3:3" x14ac:dyDescent="0.2">
      <c r="C189" s="38">
        <v>111216.62</v>
      </c>
    </row>
    <row r="190" spans="3:3" x14ac:dyDescent="0.2">
      <c r="C190" s="38">
        <v>0</v>
      </c>
    </row>
    <row r="191" spans="3:3" x14ac:dyDescent="0.2">
      <c r="C191" s="38">
        <v>289246.21999999997</v>
      </c>
    </row>
    <row r="192" spans="3:3" x14ac:dyDescent="0.2">
      <c r="C192" s="38">
        <v>0</v>
      </c>
    </row>
    <row r="193" spans="3:3" x14ac:dyDescent="0.2">
      <c r="C193" s="38">
        <v>2700.78</v>
      </c>
    </row>
    <row r="194" spans="3:3" x14ac:dyDescent="0.2">
      <c r="C194" s="38">
        <v>0</v>
      </c>
    </row>
    <row r="196" spans="3:3" x14ac:dyDescent="0.2">
      <c r="C196" s="38">
        <v>0</v>
      </c>
    </row>
    <row r="197" spans="3:3" x14ac:dyDescent="0.2">
      <c r="C197" s="38">
        <v>0</v>
      </c>
    </row>
  </sheetData>
  <mergeCells count="7">
    <mergeCell ref="C43:D43"/>
    <mergeCell ref="C44:D44"/>
    <mergeCell ref="A1:C1"/>
    <mergeCell ref="A2:C2"/>
    <mergeCell ref="A3:C3"/>
    <mergeCell ref="A4:C4"/>
    <mergeCell ref="C41:D41"/>
  </mergeCells>
  <pageMargins left="0.52" right="0.33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16"/>
  <sheetViews>
    <sheetView topLeftCell="C43" workbookViewId="0">
      <selection sqref="A1:J54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9" width="20.28515625" style="29" customWidth="1"/>
    <col min="10" max="10" width="21.42578125" style="29" customWidth="1"/>
    <col min="11" max="16384" width="9.140625" style="29"/>
  </cols>
  <sheetData>
    <row r="1" spans="1:10" ht="18.95" customHeight="1" x14ac:dyDescent="0.2">
      <c r="A1" s="156" t="s">
        <v>664</v>
      </c>
      <c r="B1" s="172"/>
      <c r="C1" s="172"/>
      <c r="D1" s="172"/>
      <c r="E1" s="172"/>
      <c r="F1" s="172"/>
      <c r="G1" s="27" t="s">
        <v>605</v>
      </c>
      <c r="H1" s="28">
        <v>2023</v>
      </c>
    </row>
    <row r="2" spans="1:10" ht="18.95" customHeight="1" x14ac:dyDescent="0.2">
      <c r="A2" s="156" t="s">
        <v>618</v>
      </c>
      <c r="B2" s="172"/>
      <c r="C2" s="172"/>
      <c r="D2" s="172"/>
      <c r="E2" s="172"/>
      <c r="F2" s="172"/>
      <c r="G2" s="27" t="s">
        <v>606</v>
      </c>
      <c r="H2" s="28" t="s">
        <v>608</v>
      </c>
    </row>
    <row r="3" spans="1:10" ht="18.95" customHeight="1" x14ac:dyDescent="0.2">
      <c r="A3" s="173" t="s">
        <v>665</v>
      </c>
      <c r="B3" s="174"/>
      <c r="C3" s="174"/>
      <c r="D3" s="174"/>
      <c r="E3" s="174"/>
      <c r="F3" s="174"/>
      <c r="G3" s="27" t="s">
        <v>607</v>
      </c>
      <c r="H3" s="28">
        <v>4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0</v>
      </c>
      <c r="E37" s="34">
        <v>0</v>
      </c>
      <c r="F37" s="34">
        <f t="shared" si="0"/>
        <v>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9" spans="2:4" x14ac:dyDescent="0.2">
      <c r="B49" s="29" t="s">
        <v>627</v>
      </c>
    </row>
    <row r="51" spans="2:4" x14ac:dyDescent="0.2">
      <c r="B51" s="195" t="s">
        <v>666</v>
      </c>
      <c r="C51" s="178" t="s">
        <v>667</v>
      </c>
      <c r="D51" s="178"/>
    </row>
    <row r="52" spans="2:4" x14ac:dyDescent="0.2">
      <c r="B52" s="195" t="s">
        <v>668</v>
      </c>
      <c r="C52" s="195" t="s">
        <v>669</v>
      </c>
      <c r="D52" s="194"/>
    </row>
    <row r="53" spans="2:4" ht="12.75" x14ac:dyDescent="0.2">
      <c r="B53" s="196" t="s">
        <v>670</v>
      </c>
      <c r="C53" s="178" t="s">
        <v>671</v>
      </c>
      <c r="D53" s="178"/>
    </row>
    <row r="54" spans="2:4" ht="12.75" x14ac:dyDescent="0.2">
      <c r="B54" s="196" t="s">
        <v>672</v>
      </c>
      <c r="C54" s="178" t="s">
        <v>673</v>
      </c>
      <c r="D54" s="178"/>
    </row>
    <row r="199" spans="3:3" x14ac:dyDescent="0.2">
      <c r="C199" s="29">
        <v>0</v>
      </c>
    </row>
    <row r="200" spans="3:3" x14ac:dyDescent="0.2">
      <c r="C200" s="29">
        <v>0</v>
      </c>
    </row>
    <row r="201" spans="3:3" x14ac:dyDescent="0.2">
      <c r="C201" s="29">
        <v>0</v>
      </c>
    </row>
    <row r="202" spans="3:3" x14ac:dyDescent="0.2">
      <c r="C202" s="29">
        <v>0</v>
      </c>
    </row>
    <row r="203" spans="3:3" x14ac:dyDescent="0.2">
      <c r="C203" s="29">
        <v>0</v>
      </c>
    </row>
    <row r="205" spans="3:3" x14ac:dyDescent="0.2">
      <c r="C205" s="29">
        <v>0</v>
      </c>
    </row>
    <row r="206" spans="3:3" x14ac:dyDescent="0.2">
      <c r="C206" s="29">
        <v>0</v>
      </c>
    </row>
    <row r="207" spans="3:3" x14ac:dyDescent="0.2">
      <c r="C207" s="29">
        <v>0</v>
      </c>
    </row>
    <row r="208" spans="3:3" x14ac:dyDescent="0.2">
      <c r="C208" s="29">
        <v>0</v>
      </c>
    </row>
    <row r="209" spans="3:3" x14ac:dyDescent="0.2">
      <c r="C209" s="29">
        <v>0</v>
      </c>
    </row>
    <row r="210" spans="3:3" x14ac:dyDescent="0.2">
      <c r="C210" s="29">
        <v>0</v>
      </c>
    </row>
    <row r="211" spans="3:3" x14ac:dyDescent="0.2">
      <c r="C211" s="29">
        <v>0</v>
      </c>
    </row>
    <row r="212" spans="3:3" x14ac:dyDescent="0.2">
      <c r="C212" s="29">
        <v>0</v>
      </c>
    </row>
    <row r="213" spans="3:3" x14ac:dyDescent="0.2">
      <c r="C213" s="29">
        <v>0</v>
      </c>
    </row>
    <row r="216" spans="3:3" x14ac:dyDescent="0.2">
      <c r="C216" s="29"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C54:D54"/>
    <mergeCell ref="A1:F1"/>
    <mergeCell ref="A2:F2"/>
    <mergeCell ref="A3:F3"/>
    <mergeCell ref="C51:D51"/>
    <mergeCell ref="C53:D53"/>
  </mergeCells>
  <pageMargins left="0.42" right="0.21" top="0.74803149606299213" bottom="0.55118110236220474" header="0.31496062992125984" footer="0.31496062992125984"/>
  <pageSetup paperSize="9" scale="55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05"/>
  <sheetViews>
    <sheetView showGridLines="0" topLeftCell="A16" zoomScaleNormal="100" zoomScaleSheetLayoutView="100" workbookViewId="0">
      <selection sqref="A1:E34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>
        <v>2023</v>
      </c>
    </row>
    <row r="2" spans="1:8" ht="15" customHeight="1" x14ac:dyDescent="0.2">
      <c r="A2" s="2" t="s">
        <v>31</v>
      </c>
    </row>
    <row r="3" spans="1:8" x14ac:dyDescent="0.2">
      <c r="A3" s="1" t="s">
        <v>665</v>
      </c>
      <c r="E3" s="3">
        <v>4</v>
      </c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>
        <v>0</v>
      </c>
      <c r="D8" s="113"/>
    </row>
    <row r="9" spans="1:8" s="112" customFormat="1" x14ac:dyDescent="0.2">
      <c r="A9" s="42" t="s">
        <v>123</v>
      </c>
      <c r="B9" s="113"/>
      <c r="C9" s="113">
        <v>3336498.58</v>
      </c>
      <c r="D9" s="113"/>
    </row>
    <row r="10" spans="1:8" s="112" customFormat="1" ht="26.1" customHeight="1" x14ac:dyDescent="0.2">
      <c r="A10" s="115" t="s">
        <v>592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595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>
        <v>345090.01</v>
      </c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  <c r="C15" s="112">
        <v>2234024.64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  <c r="C17" s="112">
        <v>0</v>
      </c>
    </row>
    <row r="18" spans="1:4" s="112" customFormat="1" ht="12.95" customHeight="1" x14ac:dyDescent="0.2">
      <c r="A18" s="42" t="s">
        <v>95</v>
      </c>
      <c r="C18" s="112">
        <v>0</v>
      </c>
    </row>
    <row r="19" spans="1:4" s="112" customFormat="1" ht="12.95" customHeight="1" x14ac:dyDescent="0.2">
      <c r="A19" s="120" t="s">
        <v>598</v>
      </c>
      <c r="C19" s="112">
        <v>0</v>
      </c>
    </row>
    <row r="20" spans="1:4" s="112" customFormat="1" ht="12.95" customHeight="1" x14ac:dyDescent="0.2">
      <c r="A20" s="120" t="s">
        <v>599</v>
      </c>
      <c r="C20" s="112">
        <v>0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>
        <v>0</v>
      </c>
      <c r="D22" s="113"/>
    </row>
    <row r="23" spans="1:4" s="112" customFormat="1" x14ac:dyDescent="0.2">
      <c r="A23" s="113" t="s">
        <v>517</v>
      </c>
      <c r="B23" s="113"/>
      <c r="C23" s="113">
        <v>0</v>
      </c>
      <c r="D23" s="113"/>
    </row>
    <row r="24" spans="1:4" s="112" customFormat="1" x14ac:dyDescent="0.2">
      <c r="A24" s="113" t="s">
        <v>518</v>
      </c>
      <c r="B24" s="113"/>
      <c r="C24" s="113">
        <v>0</v>
      </c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>
        <v>0</v>
      </c>
      <c r="D26" s="113"/>
    </row>
    <row r="27" spans="1:4" s="112" customFormat="1" x14ac:dyDescent="0.2">
      <c r="A27" s="113"/>
      <c r="B27" s="113"/>
      <c r="C27" s="113">
        <v>0</v>
      </c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  <row r="87" spans="3:4" x14ac:dyDescent="0.2">
      <c r="D87" s="3">
        <v>0</v>
      </c>
    </row>
    <row r="88" spans="3:4" x14ac:dyDescent="0.2">
      <c r="C88" s="3">
        <v>0</v>
      </c>
      <c r="D88" s="3">
        <v>0</v>
      </c>
    </row>
    <row r="89" spans="3:4" x14ac:dyDescent="0.2">
      <c r="C89" s="3">
        <v>0</v>
      </c>
      <c r="D89" s="3">
        <v>0</v>
      </c>
    </row>
    <row r="90" spans="3:4" x14ac:dyDescent="0.2">
      <c r="C90" s="3">
        <v>0</v>
      </c>
      <c r="D90" s="3">
        <v>0</v>
      </c>
    </row>
    <row r="93" spans="3:4" x14ac:dyDescent="0.2">
      <c r="C93" s="3">
        <v>0</v>
      </c>
      <c r="D93" s="3">
        <v>0</v>
      </c>
    </row>
    <row r="95" spans="3:4" x14ac:dyDescent="0.2">
      <c r="C95" s="3">
        <v>0</v>
      </c>
      <c r="D95" s="3">
        <v>0</v>
      </c>
    </row>
    <row r="96" spans="3:4" x14ac:dyDescent="0.2">
      <c r="C96" s="3">
        <v>0</v>
      </c>
      <c r="D96" s="3">
        <v>0</v>
      </c>
    </row>
    <row r="97" spans="3:4" x14ac:dyDescent="0.2">
      <c r="C97" s="3">
        <v>0</v>
      </c>
      <c r="D97" s="3">
        <v>0</v>
      </c>
    </row>
    <row r="98" spans="3:4" x14ac:dyDescent="0.2">
      <c r="C98" s="3">
        <v>0</v>
      </c>
    </row>
    <row r="99" spans="3:4" x14ac:dyDescent="0.2">
      <c r="C99" s="3">
        <v>0</v>
      </c>
    </row>
    <row r="102" spans="3:4" x14ac:dyDescent="0.2">
      <c r="D102" s="3">
        <v>0</v>
      </c>
    </row>
    <row r="103" spans="3:4" x14ac:dyDescent="0.2">
      <c r="C103" s="3">
        <v>0</v>
      </c>
    </row>
    <row r="104" spans="3:4" x14ac:dyDescent="0.2">
      <c r="C104" s="3">
        <v>0</v>
      </c>
    </row>
    <row r="105" spans="3:4" x14ac:dyDescent="0.2">
      <c r="C105" s="3">
        <v>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opLeftCell="C1" zoomScale="106" zoomScaleNormal="106" workbookViewId="0">
      <selection sqref="A1:I152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664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609</v>
      </c>
      <c r="B2" s="155"/>
      <c r="C2" s="155"/>
      <c r="D2" s="155"/>
      <c r="E2" s="155"/>
      <c r="F2" s="155"/>
      <c r="G2" s="14" t="s">
        <v>606</v>
      </c>
      <c r="H2" s="25" t="s">
        <v>608</v>
      </c>
    </row>
    <row r="3" spans="1:8" s="16" customFormat="1" ht="18.95" customHeight="1" x14ac:dyDescent="0.25">
      <c r="A3" s="154" t="s">
        <v>665</v>
      </c>
      <c r="B3" s="155"/>
      <c r="C3" s="155"/>
      <c r="D3" s="155"/>
      <c r="E3" s="155"/>
      <c r="F3" s="155"/>
      <c r="G3" s="14" t="s">
        <v>607</v>
      </c>
      <c r="H3" s="25">
        <v>4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  <c r="D9" s="20">
        <v>0</v>
      </c>
      <c r="E9" s="20">
        <v>0</v>
      </c>
    </row>
    <row r="10" spans="1:8" x14ac:dyDescent="0.2">
      <c r="A10" s="22">
        <v>1121</v>
      </c>
      <c r="B10" s="20" t="s">
        <v>197</v>
      </c>
      <c r="C10" s="24">
        <v>0</v>
      </c>
      <c r="D10" s="20">
        <v>0</v>
      </c>
      <c r="E10" s="20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2" spans="1:8" x14ac:dyDescent="0.2">
      <c r="C12" s="20">
        <v>0</v>
      </c>
    </row>
    <row r="13" spans="1:8" x14ac:dyDescent="0.2">
      <c r="A13" s="19" t="s">
        <v>152</v>
      </c>
      <c r="B13" s="19"/>
      <c r="C13" s="19">
        <v>0</v>
      </c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>
        <v>0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0</v>
      </c>
      <c r="D15" s="24">
        <v>660793.79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8" x14ac:dyDescent="0.2">
      <c r="C17" s="20">
        <v>0</v>
      </c>
    </row>
    <row r="18" spans="1:8" x14ac:dyDescent="0.2">
      <c r="A18" s="19" t="s">
        <v>153</v>
      </c>
      <c r="B18" s="19"/>
      <c r="C18" s="19">
        <v>0</v>
      </c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0</v>
      </c>
      <c r="D20" s="24">
        <v>52006.01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8" x14ac:dyDescent="0.2">
      <c r="C29" s="20">
        <v>0</v>
      </c>
    </row>
    <row r="30" spans="1:8" x14ac:dyDescent="0.2">
      <c r="A30" s="19" t="s">
        <v>577</v>
      </c>
      <c r="B30" s="19"/>
      <c r="C30" s="19">
        <v>0</v>
      </c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>
        <v>0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2889.31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8" spans="1:8" x14ac:dyDescent="0.2">
      <c r="C38" s="20">
        <v>0</v>
      </c>
    </row>
    <row r="39" spans="1:8" x14ac:dyDescent="0.2">
      <c r="A39" s="19" t="s">
        <v>220</v>
      </c>
      <c r="B39" s="19"/>
      <c r="C39" s="19">
        <v>0</v>
      </c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>
        <v>0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3" spans="1:8" x14ac:dyDescent="0.2">
      <c r="C43" s="20">
        <v>0</v>
      </c>
    </row>
    <row r="44" spans="1:8" x14ac:dyDescent="0.2">
      <c r="A44" s="19" t="s">
        <v>159</v>
      </c>
      <c r="B44" s="19"/>
      <c r="C44" s="19">
        <v>0</v>
      </c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3480939.85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3336498.5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144441.35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3070868.99</v>
      </c>
      <c r="D62" s="24">
        <f t="shared" ref="D62:E62" si="0">SUM(D63:D70)</f>
        <v>289246.21999999997</v>
      </c>
      <c r="E62" s="24">
        <f t="shared" si="0"/>
        <v>1883140.86</v>
      </c>
    </row>
    <row r="63" spans="1:9" x14ac:dyDescent="0.2">
      <c r="A63" s="22">
        <v>1241</v>
      </c>
      <c r="B63" s="20" t="s">
        <v>237</v>
      </c>
      <c r="C63" s="24">
        <v>590156.43999999994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174379.66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193881.4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1997252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289246.21999999997</v>
      </c>
      <c r="E67" s="24">
        <v>1883140.86</v>
      </c>
    </row>
    <row r="68" spans="1:9" x14ac:dyDescent="0.2">
      <c r="A68" s="22">
        <v>1246</v>
      </c>
      <c r="B68" s="20" t="s">
        <v>242</v>
      </c>
      <c r="C68" s="24">
        <v>115199.49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f>SUM(C98:C100)</f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628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0</v>
      </c>
      <c r="D110" s="24">
        <f>SUM(D111:D119)</f>
        <v>0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 verticalCentered="1"/>
  <pageMargins left="0.47244094488188981" right="0.35433070866141736" top="0.59055118110236227" bottom="0.35433070866141736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E121"/>
  <sheetViews>
    <sheetView zoomScaleNormal="100" zoomScaleSheetLayoutView="110" workbookViewId="0">
      <pane ySplit="2" topLeftCell="A58" activePane="bottomLeft" state="frozen"/>
      <selection activeCell="A14" sqref="A14:B14"/>
      <selection pane="bottomLeft" sqref="A1:B6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5" ht="15" customHeight="1" x14ac:dyDescent="0.2">
      <c r="A33" s="94" t="s">
        <v>9</v>
      </c>
      <c r="B33" s="99" t="s">
        <v>61</v>
      </c>
    </row>
    <row r="34" spans="1:5" ht="15" customHeight="1" x14ac:dyDescent="0.2">
      <c r="A34" s="96"/>
      <c r="B34" s="99" t="s">
        <v>62</v>
      </c>
    </row>
    <row r="35" spans="1:5" x14ac:dyDescent="0.2">
      <c r="A35" s="96"/>
    </row>
    <row r="36" spans="1:5" ht="15" customHeight="1" x14ac:dyDescent="0.2">
      <c r="A36" s="94" t="s">
        <v>11</v>
      </c>
      <c r="B36" s="95" t="s">
        <v>129</v>
      </c>
      <c r="C36" s="3">
        <v>0</v>
      </c>
      <c r="D36" s="3">
        <v>26731275.550000001</v>
      </c>
      <c r="E36" s="3">
        <v>-26731275.550000001</v>
      </c>
    </row>
    <row r="37" spans="1:5" ht="15" customHeight="1" x14ac:dyDescent="0.2">
      <c r="A37" s="96"/>
      <c r="B37" s="95" t="s">
        <v>136</v>
      </c>
      <c r="C37" s="3">
        <v>0</v>
      </c>
      <c r="D37" s="3">
        <v>29186568.059999999</v>
      </c>
      <c r="E37" s="3">
        <v>-29186568.059999999</v>
      </c>
    </row>
    <row r="38" spans="1:5" ht="15" customHeight="1" x14ac:dyDescent="0.2">
      <c r="A38" s="96"/>
      <c r="B38" s="102" t="s">
        <v>189</v>
      </c>
      <c r="C38" s="3">
        <v>0</v>
      </c>
      <c r="D38" s="3">
        <v>2455292.5099999998</v>
      </c>
    </row>
    <row r="39" spans="1:5" ht="15" customHeight="1" x14ac:dyDescent="0.2">
      <c r="A39" s="96"/>
      <c r="B39" s="95" t="s">
        <v>190</v>
      </c>
    </row>
    <row r="40" spans="1:5" ht="15" customHeight="1" x14ac:dyDescent="0.2">
      <c r="A40" s="96"/>
      <c r="B40" s="95" t="s">
        <v>132</v>
      </c>
    </row>
    <row r="41" spans="1:5" ht="15" customHeight="1" x14ac:dyDescent="0.2">
      <c r="A41" s="96"/>
      <c r="B41" s="95" t="s">
        <v>133</v>
      </c>
    </row>
    <row r="42" spans="1:5" x14ac:dyDescent="0.2">
      <c r="A42" s="96"/>
    </row>
    <row r="43" spans="1:5" ht="15" customHeight="1" x14ac:dyDescent="0.2">
      <c r="A43" s="94" t="s">
        <v>13</v>
      </c>
      <c r="B43" s="95" t="s">
        <v>137</v>
      </c>
    </row>
    <row r="44" spans="1:5" ht="15" customHeight="1" x14ac:dyDescent="0.2">
      <c r="A44" s="96"/>
      <c r="B44" s="95" t="s">
        <v>140</v>
      </c>
    </row>
    <row r="45" spans="1:5" ht="15" customHeight="1" x14ac:dyDescent="0.2">
      <c r="A45" s="96"/>
      <c r="B45" s="102" t="s">
        <v>191</v>
      </c>
      <c r="C45" s="3">
        <v>0</v>
      </c>
    </row>
    <row r="46" spans="1:5" ht="15" customHeight="1" x14ac:dyDescent="0.2">
      <c r="A46" s="96"/>
      <c r="B46" s="95" t="s">
        <v>192</v>
      </c>
    </row>
    <row r="47" spans="1:5" ht="15" customHeight="1" x14ac:dyDescent="0.2">
      <c r="A47" s="96"/>
      <c r="B47" s="95" t="s">
        <v>139</v>
      </c>
      <c r="C47" s="3">
        <v>0</v>
      </c>
    </row>
    <row r="48" spans="1:5" ht="15" customHeight="1" x14ac:dyDescent="0.2">
      <c r="A48" s="96"/>
      <c r="B48" s="95" t="s">
        <v>138</v>
      </c>
      <c r="C48" s="3">
        <v>0</v>
      </c>
    </row>
    <row r="49" spans="1:3" x14ac:dyDescent="0.2">
      <c r="A49" s="96"/>
      <c r="C49" s="3">
        <v>2803641.77</v>
      </c>
    </row>
    <row r="50" spans="1:3" ht="25.5" customHeight="1" x14ac:dyDescent="0.2">
      <c r="A50" s="94" t="s">
        <v>15</v>
      </c>
      <c r="B50" s="97" t="s">
        <v>168</v>
      </c>
      <c r="C50" s="3">
        <v>0</v>
      </c>
    </row>
    <row r="51" spans="1:3" x14ac:dyDescent="0.2">
      <c r="A51" s="96"/>
      <c r="C51" s="3">
        <v>0</v>
      </c>
    </row>
    <row r="52" spans="1:3" ht="15" customHeight="1" x14ac:dyDescent="0.2">
      <c r="A52" s="94" t="s">
        <v>17</v>
      </c>
      <c r="B52" s="95" t="s">
        <v>63</v>
      </c>
      <c r="C52" s="3">
        <v>0</v>
      </c>
    </row>
    <row r="53" spans="1:3" x14ac:dyDescent="0.2">
      <c r="A53" s="96"/>
      <c r="C53" s="3">
        <v>0</v>
      </c>
    </row>
    <row r="54" spans="1:3" ht="15" customHeight="1" x14ac:dyDescent="0.2">
      <c r="A54" s="94" t="s">
        <v>18</v>
      </c>
      <c r="B54" s="98" t="s">
        <v>64</v>
      </c>
      <c r="C54" s="3">
        <v>0</v>
      </c>
    </row>
    <row r="55" spans="1:3" ht="15" customHeight="1" x14ac:dyDescent="0.2">
      <c r="A55" s="96"/>
      <c r="B55" s="98" t="s">
        <v>65</v>
      </c>
    </row>
    <row r="56" spans="1:3" ht="15" customHeight="1" x14ac:dyDescent="0.2">
      <c r="A56" s="96"/>
      <c r="B56" s="98" t="s">
        <v>66</v>
      </c>
    </row>
    <row r="57" spans="1:3" ht="15" customHeight="1" x14ac:dyDescent="0.2">
      <c r="A57" s="96"/>
      <c r="B57" s="98" t="s">
        <v>67</v>
      </c>
    </row>
    <row r="58" spans="1:3" ht="15" customHeight="1" x14ac:dyDescent="0.2">
      <c r="A58" s="96"/>
      <c r="B58" s="98" t="s">
        <v>68</v>
      </c>
    </row>
    <row r="59" spans="1:3" x14ac:dyDescent="0.2">
      <c r="A59" s="96"/>
    </row>
    <row r="60" spans="1:3" ht="15" customHeight="1" x14ac:dyDescent="0.2">
      <c r="A60" s="94" t="s">
        <v>20</v>
      </c>
      <c r="B60" s="99" t="s">
        <v>69</v>
      </c>
    </row>
    <row r="61" spans="1:3" x14ac:dyDescent="0.2">
      <c r="A61" s="96"/>
      <c r="B61" s="99"/>
    </row>
    <row r="62" spans="1:3" ht="15" customHeight="1" x14ac:dyDescent="0.2">
      <c r="A62" s="94" t="s">
        <v>21</v>
      </c>
      <c r="B62" s="95" t="s">
        <v>63</v>
      </c>
    </row>
    <row r="120" spans="3:4" x14ac:dyDescent="0.2">
      <c r="D120" s="3">
        <v>0</v>
      </c>
    </row>
    <row r="121" spans="3:4" x14ac:dyDescent="0.2">
      <c r="C121" s="3">
        <v>0</v>
      </c>
      <c r="D121" s="3">
        <v>0</v>
      </c>
    </row>
  </sheetData>
  <pageMargins left="0.70866141732283472" right="0.70866141732283472" top="0.6" bottom="0.74803149606299213" header="0.31496062992125984" footer="0.31496062992125984"/>
  <pageSetup scale="34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abSelected="1" zoomScaleNormal="100" workbookViewId="0">
      <selection sqref="A1:E218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664</v>
      </c>
      <c r="B1" s="153"/>
      <c r="C1" s="153"/>
      <c r="D1" s="14" t="s">
        <v>605</v>
      </c>
      <c r="E1" s="25">
        <v>2023</v>
      </c>
    </row>
    <row r="2" spans="1:5" s="16" customFormat="1" ht="18.95" customHeight="1" x14ac:dyDescent="0.25">
      <c r="A2" s="153" t="s">
        <v>610</v>
      </c>
      <c r="B2" s="153"/>
      <c r="C2" s="153"/>
      <c r="D2" s="14" t="s">
        <v>606</v>
      </c>
      <c r="E2" s="25" t="s">
        <v>608</v>
      </c>
    </row>
    <row r="3" spans="1:5" s="16" customFormat="1" ht="18.95" customHeight="1" x14ac:dyDescent="0.25">
      <c r="A3" s="153" t="str">
        <f>ESF!A3</f>
        <v>Correspondiente del 1 de Enero al 31 de Diciembre de 2023</v>
      </c>
      <c r="B3" s="153"/>
      <c r="C3" s="153"/>
      <c r="D3" s="14" t="s">
        <v>607</v>
      </c>
      <c r="E3" s="25">
        <v>1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0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0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0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v>0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0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11284171.220000001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11284171.220000001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11284171.220000001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0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0</v>
      </c>
      <c r="D99" s="177" t="e">
        <f>C99/$C$98</f>
        <v>#DIV/0!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0</v>
      </c>
      <c r="D100" s="177" t="e">
        <f t="shared" ref="D100:D163" si="0">C100/$C$98</f>
        <v>#DIV/0!</v>
      </c>
      <c r="E100" s="49"/>
    </row>
    <row r="101" spans="1:5" x14ac:dyDescent="0.2">
      <c r="A101" s="51">
        <v>5111</v>
      </c>
      <c r="B101" s="49" t="s">
        <v>361</v>
      </c>
      <c r="C101" s="52">
        <v>0</v>
      </c>
      <c r="D101" s="177" t="e">
        <f t="shared" si="0"/>
        <v>#DIV/0!</v>
      </c>
      <c r="E101" s="49"/>
    </row>
    <row r="102" spans="1:5" x14ac:dyDescent="0.2">
      <c r="A102" s="51">
        <v>5112</v>
      </c>
      <c r="B102" s="49" t="s">
        <v>362</v>
      </c>
      <c r="C102" s="52">
        <v>0</v>
      </c>
      <c r="D102" s="177" t="e">
        <f t="shared" si="0"/>
        <v>#DIV/0!</v>
      </c>
      <c r="E102" s="49"/>
    </row>
    <row r="103" spans="1:5" x14ac:dyDescent="0.2">
      <c r="A103" s="51">
        <v>5113</v>
      </c>
      <c r="B103" s="49" t="s">
        <v>363</v>
      </c>
      <c r="C103" s="52">
        <v>0</v>
      </c>
      <c r="D103" s="177" t="e">
        <f t="shared" si="0"/>
        <v>#DIV/0!</v>
      </c>
      <c r="E103" s="49"/>
    </row>
    <row r="104" spans="1:5" x14ac:dyDescent="0.2">
      <c r="A104" s="51">
        <v>5114</v>
      </c>
      <c r="B104" s="49" t="s">
        <v>364</v>
      </c>
      <c r="C104" s="52">
        <v>0</v>
      </c>
      <c r="D104" s="177" t="e">
        <f t="shared" si="0"/>
        <v>#DIV/0!</v>
      </c>
      <c r="E104" s="49"/>
    </row>
    <row r="105" spans="1:5" x14ac:dyDescent="0.2">
      <c r="A105" s="51">
        <v>5115</v>
      </c>
      <c r="B105" s="49" t="s">
        <v>365</v>
      </c>
      <c r="C105" s="52">
        <v>0</v>
      </c>
      <c r="D105" s="177" t="e">
        <f t="shared" si="0"/>
        <v>#DIV/0!</v>
      </c>
      <c r="E105" s="49"/>
    </row>
    <row r="106" spans="1:5" x14ac:dyDescent="0.2">
      <c r="A106" s="51">
        <v>5116</v>
      </c>
      <c r="B106" s="49" t="s">
        <v>366</v>
      </c>
      <c r="C106" s="52">
        <v>0</v>
      </c>
      <c r="D106" s="177" t="e">
        <f t="shared" si="0"/>
        <v>#DIV/0!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0</v>
      </c>
      <c r="D107" s="177" t="e">
        <f t="shared" si="0"/>
        <v>#DIV/0!</v>
      </c>
      <c r="E107" s="49"/>
    </row>
    <row r="108" spans="1:5" x14ac:dyDescent="0.2">
      <c r="A108" s="51">
        <v>5121</v>
      </c>
      <c r="B108" s="49" t="s">
        <v>368</v>
      </c>
      <c r="C108" s="52">
        <v>0</v>
      </c>
      <c r="D108" s="177" t="e">
        <f t="shared" si="0"/>
        <v>#DIV/0!</v>
      </c>
      <c r="E108" s="49"/>
    </row>
    <row r="109" spans="1:5" x14ac:dyDescent="0.2">
      <c r="A109" s="51">
        <v>5122</v>
      </c>
      <c r="B109" s="49" t="s">
        <v>369</v>
      </c>
      <c r="C109" s="52">
        <v>0</v>
      </c>
      <c r="D109" s="177" t="e">
        <f t="shared" si="0"/>
        <v>#DIV/0!</v>
      </c>
      <c r="E109" s="49"/>
    </row>
    <row r="110" spans="1:5" x14ac:dyDescent="0.2">
      <c r="A110" s="51">
        <v>5123</v>
      </c>
      <c r="B110" s="49" t="s">
        <v>370</v>
      </c>
      <c r="C110" s="52">
        <v>0</v>
      </c>
      <c r="D110" s="177" t="e">
        <f t="shared" si="0"/>
        <v>#DIV/0!</v>
      </c>
      <c r="E110" s="49"/>
    </row>
    <row r="111" spans="1:5" x14ac:dyDescent="0.2">
      <c r="A111" s="51">
        <v>5124</v>
      </c>
      <c r="B111" s="49" t="s">
        <v>371</v>
      </c>
      <c r="C111" s="52">
        <v>0</v>
      </c>
      <c r="D111" s="177" t="e">
        <f t="shared" si="0"/>
        <v>#DIV/0!</v>
      </c>
      <c r="E111" s="49"/>
    </row>
    <row r="112" spans="1:5" x14ac:dyDescent="0.2">
      <c r="A112" s="51">
        <v>5125</v>
      </c>
      <c r="B112" s="49" t="s">
        <v>372</v>
      </c>
      <c r="C112" s="52">
        <v>0</v>
      </c>
      <c r="D112" s="177" t="e">
        <f t="shared" si="0"/>
        <v>#DIV/0!</v>
      </c>
      <c r="E112" s="49"/>
    </row>
    <row r="113" spans="1:5" x14ac:dyDescent="0.2">
      <c r="A113" s="51">
        <v>5126</v>
      </c>
      <c r="B113" s="49" t="s">
        <v>373</v>
      </c>
      <c r="C113" s="52">
        <v>0</v>
      </c>
      <c r="D113" s="177" t="e">
        <f t="shared" si="0"/>
        <v>#DIV/0!</v>
      </c>
      <c r="E113" s="49"/>
    </row>
    <row r="114" spans="1:5" x14ac:dyDescent="0.2">
      <c r="A114" s="51">
        <v>5127</v>
      </c>
      <c r="B114" s="49" t="s">
        <v>374</v>
      </c>
      <c r="C114" s="52">
        <v>0</v>
      </c>
      <c r="D114" s="177" t="e">
        <f t="shared" si="0"/>
        <v>#DIV/0!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177" t="e">
        <f t="shared" si="0"/>
        <v>#DIV/0!</v>
      </c>
      <c r="E115" s="49"/>
    </row>
    <row r="116" spans="1:5" x14ac:dyDescent="0.2">
      <c r="A116" s="51">
        <v>5129</v>
      </c>
      <c r="B116" s="49" t="s">
        <v>376</v>
      </c>
      <c r="C116" s="52">
        <v>0</v>
      </c>
      <c r="D116" s="177" t="e">
        <f t="shared" si="0"/>
        <v>#DIV/0!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0</v>
      </c>
      <c r="D117" s="177" t="e">
        <f t="shared" si="0"/>
        <v>#DIV/0!</v>
      </c>
      <c r="E117" s="49"/>
    </row>
    <row r="118" spans="1:5" x14ac:dyDescent="0.2">
      <c r="A118" s="51">
        <v>5131</v>
      </c>
      <c r="B118" s="49" t="s">
        <v>378</v>
      </c>
      <c r="C118" s="52">
        <v>0</v>
      </c>
      <c r="D118" s="177" t="e">
        <f t="shared" si="0"/>
        <v>#DIV/0!</v>
      </c>
      <c r="E118" s="49"/>
    </row>
    <row r="119" spans="1:5" x14ac:dyDescent="0.2">
      <c r="A119" s="51">
        <v>5132</v>
      </c>
      <c r="B119" s="49" t="s">
        <v>379</v>
      </c>
      <c r="C119" s="52">
        <v>0</v>
      </c>
      <c r="D119" s="177" t="e">
        <f t="shared" si="0"/>
        <v>#DIV/0!</v>
      </c>
      <c r="E119" s="49"/>
    </row>
    <row r="120" spans="1:5" x14ac:dyDescent="0.2">
      <c r="A120" s="51">
        <v>5133</v>
      </c>
      <c r="B120" s="49" t="s">
        <v>380</v>
      </c>
      <c r="C120" s="52">
        <v>0</v>
      </c>
      <c r="D120" s="177" t="e">
        <f t="shared" si="0"/>
        <v>#DIV/0!</v>
      </c>
      <c r="E120" s="49"/>
    </row>
    <row r="121" spans="1:5" x14ac:dyDescent="0.2">
      <c r="A121" s="51">
        <v>5134</v>
      </c>
      <c r="B121" s="49" t="s">
        <v>381</v>
      </c>
      <c r="C121" s="52">
        <v>0</v>
      </c>
      <c r="D121" s="177" t="e">
        <f t="shared" si="0"/>
        <v>#DIV/0!</v>
      </c>
      <c r="E121" s="49"/>
    </row>
    <row r="122" spans="1:5" x14ac:dyDescent="0.2">
      <c r="A122" s="51">
        <v>5135</v>
      </c>
      <c r="B122" s="49" t="s">
        <v>382</v>
      </c>
      <c r="C122" s="52">
        <v>0</v>
      </c>
      <c r="D122" s="177" t="e">
        <f t="shared" si="0"/>
        <v>#DIV/0!</v>
      </c>
      <c r="E122" s="49"/>
    </row>
    <row r="123" spans="1:5" x14ac:dyDescent="0.2">
      <c r="A123" s="51">
        <v>5136</v>
      </c>
      <c r="B123" s="49" t="s">
        <v>383</v>
      </c>
      <c r="C123" s="52">
        <v>0</v>
      </c>
      <c r="D123" s="177" t="e">
        <f t="shared" si="0"/>
        <v>#DIV/0!</v>
      </c>
      <c r="E123" s="49"/>
    </row>
    <row r="124" spans="1:5" x14ac:dyDescent="0.2">
      <c r="A124" s="51">
        <v>5137</v>
      </c>
      <c r="B124" s="49" t="s">
        <v>384</v>
      </c>
      <c r="C124" s="52">
        <v>0</v>
      </c>
      <c r="D124" s="177" t="e">
        <f t="shared" si="0"/>
        <v>#DIV/0!</v>
      </c>
      <c r="E124" s="49"/>
    </row>
    <row r="125" spans="1:5" x14ac:dyDescent="0.2">
      <c r="A125" s="51">
        <v>5138</v>
      </c>
      <c r="B125" s="49" t="s">
        <v>385</v>
      </c>
      <c r="C125" s="52">
        <v>0</v>
      </c>
      <c r="D125" s="177" t="e">
        <f t="shared" si="0"/>
        <v>#DIV/0!</v>
      </c>
      <c r="E125" s="49"/>
    </row>
    <row r="126" spans="1:5" x14ac:dyDescent="0.2">
      <c r="A126" s="51">
        <v>5139</v>
      </c>
      <c r="B126" s="49" t="s">
        <v>386</v>
      </c>
      <c r="C126" s="52">
        <v>0</v>
      </c>
      <c r="D126" s="177" t="e">
        <f t="shared" si="0"/>
        <v>#DIV/0!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0</v>
      </c>
      <c r="D127" s="177" t="e">
        <f t="shared" si="0"/>
        <v>#DIV/0!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0</v>
      </c>
      <c r="D128" s="177" t="e">
        <f t="shared" si="0"/>
        <v>#DIV/0!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177" t="e">
        <f t="shared" si="0"/>
        <v>#DIV/0!</v>
      </c>
      <c r="E129" s="49"/>
    </row>
    <row r="130" spans="1:5" x14ac:dyDescent="0.2">
      <c r="A130" s="51">
        <v>5212</v>
      </c>
      <c r="B130" s="49" t="s">
        <v>390</v>
      </c>
      <c r="C130" s="52">
        <v>0</v>
      </c>
      <c r="D130" s="177" t="e">
        <f t="shared" si="0"/>
        <v>#DIV/0!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177" t="e">
        <f t="shared" si="0"/>
        <v>#DIV/0!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177" t="e">
        <f t="shared" si="0"/>
        <v>#DIV/0!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177" t="e">
        <f t="shared" si="0"/>
        <v>#DIV/0!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177" t="e">
        <f t="shared" si="0"/>
        <v>#DIV/0!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177" t="e">
        <f t="shared" si="0"/>
        <v>#DIV/0!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177" t="e">
        <f t="shared" si="0"/>
        <v>#DIV/0!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0</v>
      </c>
      <c r="D137" s="177" t="e">
        <f t="shared" si="0"/>
        <v>#DIV/0!</v>
      </c>
      <c r="E137" s="49"/>
    </row>
    <row r="138" spans="1:5" x14ac:dyDescent="0.2">
      <c r="A138" s="51">
        <v>5241</v>
      </c>
      <c r="B138" s="49" t="s">
        <v>396</v>
      </c>
      <c r="C138" s="52">
        <v>0</v>
      </c>
      <c r="D138" s="177" t="e">
        <f t="shared" si="0"/>
        <v>#DIV/0!</v>
      </c>
      <c r="E138" s="49"/>
    </row>
    <row r="139" spans="1:5" x14ac:dyDescent="0.2">
      <c r="A139" s="51">
        <v>5242</v>
      </c>
      <c r="B139" s="49" t="s">
        <v>397</v>
      </c>
      <c r="C139" s="52">
        <v>0</v>
      </c>
      <c r="D139" s="177" t="e">
        <f t="shared" si="0"/>
        <v>#DIV/0!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177" t="e">
        <f t="shared" si="0"/>
        <v>#DIV/0!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177" t="e">
        <f t="shared" si="0"/>
        <v>#DIV/0!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0</v>
      </c>
      <c r="D142" s="177" t="e">
        <f t="shared" si="0"/>
        <v>#DIV/0!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177" t="e">
        <f t="shared" si="0"/>
        <v>#DIV/0!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177" t="e">
        <f t="shared" si="0"/>
        <v>#DIV/0!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177" t="e">
        <f t="shared" si="0"/>
        <v>#DIV/0!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177" t="e">
        <f t="shared" si="0"/>
        <v>#DIV/0!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177" t="e">
        <f t="shared" si="0"/>
        <v>#DIV/0!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177" t="e">
        <f t="shared" si="0"/>
        <v>#DIV/0!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177" t="e">
        <f t="shared" si="0"/>
        <v>#DIV/0!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177" t="e">
        <f t="shared" si="0"/>
        <v>#DIV/0!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177" t="e">
        <f t="shared" si="0"/>
        <v>#DIV/0!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177" t="e">
        <f t="shared" si="0"/>
        <v>#DIV/0!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177" t="e">
        <f t="shared" si="0"/>
        <v>#DIV/0!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177" t="e">
        <f t="shared" si="0"/>
        <v>#DIV/0!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177" t="e">
        <f t="shared" si="0"/>
        <v>#DIV/0!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177" t="e">
        <f t="shared" si="0"/>
        <v>#DIV/0!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177" t="e">
        <f t="shared" si="0"/>
        <v>#DIV/0!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177" t="e">
        <f t="shared" si="0"/>
        <v>#DIV/0!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177" t="e">
        <f t="shared" si="0"/>
        <v>#DIV/0!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0</v>
      </c>
      <c r="D160" s="177" t="e">
        <f t="shared" si="0"/>
        <v>#DIV/0!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177" t="e">
        <f t="shared" si="0"/>
        <v>#DIV/0!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177" t="e">
        <f t="shared" si="0"/>
        <v>#DIV/0!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177" t="e">
        <f t="shared" si="0"/>
        <v>#DIV/0!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177" t="e">
        <f t="shared" ref="D164:D216" si="1">C164/$C$98</f>
        <v>#DIV/0!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177" t="e">
        <f t="shared" si="1"/>
        <v>#DIV/0!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177" t="e">
        <f t="shared" si="1"/>
        <v>#DIV/0!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0</v>
      </c>
      <c r="D167" s="177" t="e">
        <f t="shared" si="1"/>
        <v>#DIV/0!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177" t="e">
        <f t="shared" si="1"/>
        <v>#DIV/0!</v>
      </c>
      <c r="E168" s="49"/>
    </row>
    <row r="169" spans="1:5" x14ac:dyDescent="0.2">
      <c r="A169" s="51">
        <v>5332</v>
      </c>
      <c r="B169" s="49" t="s">
        <v>423</v>
      </c>
      <c r="C169" s="52">
        <v>0</v>
      </c>
      <c r="D169" s="177" t="e">
        <f t="shared" si="1"/>
        <v>#DIV/0!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177" t="e">
        <f t="shared" si="1"/>
        <v>#DIV/0!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177" t="e">
        <f t="shared" si="1"/>
        <v>#DIV/0!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177" t="e">
        <f t="shared" si="1"/>
        <v>#DIV/0!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177" t="e">
        <f t="shared" si="1"/>
        <v>#DIV/0!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177" t="e">
        <f t="shared" si="1"/>
        <v>#DIV/0!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177" t="e">
        <f t="shared" si="1"/>
        <v>#DIV/0!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177" t="e">
        <f t="shared" si="1"/>
        <v>#DIV/0!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177" t="e">
        <f t="shared" si="1"/>
        <v>#DIV/0!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177" t="e">
        <f t="shared" si="1"/>
        <v>#DIV/0!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177" t="e">
        <f t="shared" si="1"/>
        <v>#DIV/0!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177" t="e">
        <f t="shared" si="1"/>
        <v>#DIV/0!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177" t="e">
        <f t="shared" si="1"/>
        <v>#DIV/0!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177" t="e">
        <f t="shared" si="1"/>
        <v>#DIV/0!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177" t="e">
        <f t="shared" si="1"/>
        <v>#DIV/0!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177" t="e">
        <f t="shared" si="1"/>
        <v>#DIV/0!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0</v>
      </c>
      <c r="D185" s="177" t="e">
        <f t="shared" si="1"/>
        <v>#DIV/0!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0</v>
      </c>
      <c r="D186" s="177" t="e">
        <f t="shared" si="1"/>
        <v>#DIV/0!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177" t="e">
        <f t="shared" si="1"/>
        <v>#DIV/0!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177" t="e">
        <f t="shared" si="1"/>
        <v>#DIV/0!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177" t="e">
        <f t="shared" si="1"/>
        <v>#DIV/0!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177" t="e">
        <f t="shared" si="1"/>
        <v>#DIV/0!</v>
      </c>
      <c r="E190" s="49"/>
    </row>
    <row r="191" spans="1:5" x14ac:dyDescent="0.2">
      <c r="A191" s="51">
        <v>5515</v>
      </c>
      <c r="B191" s="49" t="s">
        <v>444</v>
      </c>
      <c r="C191" s="52">
        <v>0</v>
      </c>
      <c r="D191" s="177" t="e">
        <f t="shared" si="1"/>
        <v>#DIV/0!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177" t="e">
        <f t="shared" si="1"/>
        <v>#DIV/0!</v>
      </c>
      <c r="E192" s="49"/>
    </row>
    <row r="193" spans="1:5" x14ac:dyDescent="0.2">
      <c r="A193" s="51">
        <v>5517</v>
      </c>
      <c r="B193" s="49" t="s">
        <v>446</v>
      </c>
      <c r="C193" s="52">
        <v>0</v>
      </c>
      <c r="D193" s="177" t="e">
        <f t="shared" si="1"/>
        <v>#DIV/0!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177" t="e">
        <f t="shared" si="1"/>
        <v>#DIV/0!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177" t="e">
        <f t="shared" si="1"/>
        <v>#DIV/0!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177" t="e">
        <f t="shared" si="1"/>
        <v>#DIV/0!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177" t="e">
        <f t="shared" si="1"/>
        <v>#DIV/0!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177" t="e">
        <f t="shared" si="1"/>
        <v>#DIV/0!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177" t="e">
        <f t="shared" si="1"/>
        <v>#DIV/0!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177" t="e">
        <f t="shared" si="1"/>
        <v>#DIV/0!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177" t="e">
        <f t="shared" si="1"/>
        <v>#DIV/0!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177" t="e">
        <f t="shared" si="1"/>
        <v>#DIV/0!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177" t="e">
        <f t="shared" si="1"/>
        <v>#DIV/0!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177" t="e">
        <f t="shared" si="1"/>
        <v>#DIV/0!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177" t="e">
        <f t="shared" si="1"/>
        <v>#DIV/0!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177" t="e">
        <f t="shared" si="1"/>
        <v>#DIV/0!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177" t="e">
        <f t="shared" si="1"/>
        <v>#DIV/0!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177" t="e">
        <f t="shared" si="1"/>
        <v>#DIV/0!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177" t="e">
        <f t="shared" si="1"/>
        <v>#DIV/0!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177" t="e">
        <f t="shared" si="1"/>
        <v>#DIV/0!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177" t="e">
        <f t="shared" si="1"/>
        <v>#DIV/0!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177" t="e">
        <f t="shared" si="1"/>
        <v>#DIV/0!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177" t="e">
        <f t="shared" si="1"/>
        <v>#DIV/0!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177" t="e">
        <f t="shared" si="1"/>
        <v>#DIV/0!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177" t="e">
        <f t="shared" si="1"/>
        <v>#DIV/0!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177" t="e">
        <f t="shared" si="1"/>
        <v>#DIV/0!</v>
      </c>
      <c r="E216" s="49"/>
    </row>
    <row r="218" spans="1:5" x14ac:dyDescent="0.2">
      <c r="B218" s="20" t="s">
        <v>627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43307086614173229" right="0.35433070866141736" top="0.74803149606299213" bottom="0.74803149606299213" header="0.31496062992125984" footer="0.31496062992125984"/>
  <pageSetup paperSize="9" scale="5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88"/>
  <sheetViews>
    <sheetView topLeftCell="A10" zoomScaleNormal="100" zoomScaleSheetLayoutView="110" workbookViewId="0">
      <selection sqref="A1:B30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  <row r="76" spans="3:3" x14ac:dyDescent="0.2">
      <c r="C76" s="3">
        <v>0</v>
      </c>
    </row>
    <row r="78" spans="3:3" x14ac:dyDescent="0.2">
      <c r="C78" s="3">
        <v>0</v>
      </c>
    </row>
    <row r="79" spans="3:3" x14ac:dyDescent="0.2">
      <c r="C79" s="3">
        <v>0</v>
      </c>
    </row>
    <row r="80" spans="3:3" x14ac:dyDescent="0.2">
      <c r="C80" s="3">
        <v>0</v>
      </c>
    </row>
    <row r="81" spans="3:3" x14ac:dyDescent="0.2">
      <c r="C81" s="3">
        <v>0</v>
      </c>
    </row>
    <row r="82" spans="3:3" x14ac:dyDescent="0.2">
      <c r="C82" s="3">
        <v>0</v>
      </c>
    </row>
    <row r="84" spans="3:3" x14ac:dyDescent="0.2">
      <c r="C84" s="3">
        <v>0</v>
      </c>
    </row>
    <row r="86" spans="3:3" x14ac:dyDescent="0.2">
      <c r="C86" s="3">
        <v>0</v>
      </c>
    </row>
    <row r="88" spans="3:3" x14ac:dyDescent="0.2">
      <c r="C88" s="3">
        <v>0</v>
      </c>
    </row>
  </sheetData>
  <pageMargins left="0.70866141732283472" right="0.70866141732283472" top="0.74803149606299213" bottom="0.74803149606299213" header="0.31496062992125984" footer="0.31496062992125984"/>
  <pageSetup scale="5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3"/>
  <sheetViews>
    <sheetView topLeftCell="A24" workbookViewId="0">
      <selection sqref="A1:E34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664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611</v>
      </c>
      <c r="B2" s="156"/>
      <c r="C2" s="156"/>
      <c r="D2" s="27" t="s">
        <v>606</v>
      </c>
      <c r="E2" s="28" t="s">
        <v>608</v>
      </c>
    </row>
    <row r="3" spans="1:5" ht="18.95" customHeight="1" x14ac:dyDescent="0.2">
      <c r="A3" s="156" t="s">
        <v>677</v>
      </c>
      <c r="B3" s="156"/>
      <c r="C3" s="156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0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0</v>
      </c>
    </row>
    <row r="15" spans="1:5" x14ac:dyDescent="0.2">
      <c r="A15" s="33">
        <v>3220</v>
      </c>
      <c r="B15" s="29" t="s">
        <v>469</v>
      </c>
      <c r="C15" s="34">
        <v>0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4" x14ac:dyDescent="0.2">
      <c r="A17" s="33">
        <v>3231</v>
      </c>
      <c r="B17" s="29" t="s">
        <v>471</v>
      </c>
      <c r="C17" s="34">
        <v>0</v>
      </c>
    </row>
    <row r="18" spans="1:4" x14ac:dyDescent="0.2">
      <c r="A18" s="33">
        <v>3232</v>
      </c>
      <c r="B18" s="29" t="s">
        <v>472</v>
      </c>
      <c r="C18" s="34">
        <v>0</v>
      </c>
    </row>
    <row r="19" spans="1:4" x14ac:dyDescent="0.2">
      <c r="A19" s="33">
        <v>3233</v>
      </c>
      <c r="B19" s="29" t="s">
        <v>473</v>
      </c>
      <c r="C19" s="34">
        <v>0</v>
      </c>
    </row>
    <row r="20" spans="1:4" x14ac:dyDescent="0.2">
      <c r="A20" s="33">
        <v>3239</v>
      </c>
      <c r="B20" s="29" t="s">
        <v>474</v>
      </c>
      <c r="C20" s="34">
        <v>0</v>
      </c>
    </row>
    <row r="21" spans="1:4" x14ac:dyDescent="0.2">
      <c r="A21" s="33">
        <v>3240</v>
      </c>
      <c r="B21" s="29" t="s">
        <v>475</v>
      </c>
      <c r="C21" s="34">
        <f>SUM(C22:C24)</f>
        <v>0</v>
      </c>
    </row>
    <row r="22" spans="1:4" x14ac:dyDescent="0.2">
      <c r="A22" s="33">
        <v>3241</v>
      </c>
      <c r="B22" s="29" t="s">
        <v>476</v>
      </c>
      <c r="C22" s="34">
        <v>0</v>
      </c>
    </row>
    <row r="23" spans="1:4" x14ac:dyDescent="0.2">
      <c r="A23" s="33">
        <v>3242</v>
      </c>
      <c r="B23" s="29" t="s">
        <v>477</v>
      </c>
      <c r="C23" s="34">
        <v>0</v>
      </c>
    </row>
    <row r="24" spans="1:4" x14ac:dyDescent="0.2">
      <c r="A24" s="33">
        <v>3243</v>
      </c>
      <c r="B24" s="29" t="s">
        <v>478</v>
      </c>
      <c r="C24" s="34">
        <v>0</v>
      </c>
    </row>
    <row r="25" spans="1:4" x14ac:dyDescent="0.2">
      <c r="A25" s="33">
        <v>3250</v>
      </c>
      <c r="B25" s="29" t="s">
        <v>479</v>
      </c>
      <c r="C25" s="34">
        <f>SUM(C26:C27)</f>
        <v>0</v>
      </c>
    </row>
    <row r="26" spans="1:4" x14ac:dyDescent="0.2">
      <c r="A26" s="33">
        <v>3251</v>
      </c>
      <c r="B26" s="29" t="s">
        <v>480</v>
      </c>
      <c r="C26" s="34">
        <v>0</v>
      </c>
    </row>
    <row r="27" spans="1:4" x14ac:dyDescent="0.2">
      <c r="A27" s="33">
        <v>3252</v>
      </c>
      <c r="B27" s="29" t="s">
        <v>481</v>
      </c>
      <c r="C27" s="34">
        <v>0</v>
      </c>
    </row>
    <row r="29" spans="1:4" x14ac:dyDescent="0.2">
      <c r="B29" s="29" t="s">
        <v>627</v>
      </c>
    </row>
    <row r="31" spans="1:4" x14ac:dyDescent="0.2">
      <c r="B31" s="189" t="s">
        <v>675</v>
      </c>
      <c r="C31" s="178" t="s">
        <v>667</v>
      </c>
      <c r="D31" s="178"/>
    </row>
    <row r="32" spans="1:4" x14ac:dyDescent="0.2">
      <c r="B32" s="189" t="s">
        <v>668</v>
      </c>
      <c r="C32" s="189" t="s">
        <v>669</v>
      </c>
      <c r="D32" s="188"/>
    </row>
    <row r="33" spans="2:4" ht="12.75" x14ac:dyDescent="0.2">
      <c r="B33" s="190" t="s">
        <v>670</v>
      </c>
      <c r="C33" s="178" t="s">
        <v>671</v>
      </c>
      <c r="D33" s="178"/>
    </row>
    <row r="34" spans="2:4" ht="12.75" x14ac:dyDescent="0.2">
      <c r="B34" s="190" t="s">
        <v>672</v>
      </c>
      <c r="C34" s="178" t="s">
        <v>673</v>
      </c>
      <c r="D34" s="178"/>
    </row>
    <row r="91" spans="3:3" x14ac:dyDescent="0.2">
      <c r="C91" s="29">
        <v>0</v>
      </c>
    </row>
    <row r="92" spans="3:3" x14ac:dyDescent="0.2">
      <c r="C92" s="29">
        <v>0</v>
      </c>
    </row>
    <row r="93" spans="3:3" x14ac:dyDescent="0.2">
      <c r="C93" s="29">
        <v>0</v>
      </c>
    </row>
    <row r="94" spans="3:3" x14ac:dyDescent="0.2">
      <c r="C94" s="29">
        <v>46810.87</v>
      </c>
    </row>
    <row r="101" spans="3:3" x14ac:dyDescent="0.2">
      <c r="C101" s="29">
        <v>4842326.82</v>
      </c>
    </row>
    <row r="102" spans="3:3" x14ac:dyDescent="0.2">
      <c r="C102" s="29">
        <v>0</v>
      </c>
    </row>
    <row r="103" spans="3:3" x14ac:dyDescent="0.2">
      <c r="C103" s="29">
        <v>1174553.97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C34:D34"/>
    <mergeCell ref="A1:C1"/>
    <mergeCell ref="A2:C2"/>
    <mergeCell ref="A3:C3"/>
    <mergeCell ref="C31:D31"/>
    <mergeCell ref="C33:D33"/>
  </mergeCells>
  <printOptions horizontalCentered="1"/>
  <pageMargins left="0.39370078740157483" right="0.19685039370078741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110"/>
  <sheetViews>
    <sheetView zoomScaleNormal="100" zoomScaleSheetLayoutView="110" workbookViewId="0">
      <selection sqref="A1:B16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  <row r="105" spans="3:3" x14ac:dyDescent="0.2">
      <c r="C105" s="3">
        <v>2741988.77</v>
      </c>
    </row>
    <row r="106" spans="3:3" x14ac:dyDescent="0.2">
      <c r="C106" s="3">
        <v>0</v>
      </c>
    </row>
    <row r="108" spans="3:3" x14ac:dyDescent="0.2">
      <c r="C108" s="3">
        <v>202015.68</v>
      </c>
    </row>
    <row r="109" spans="3:3" x14ac:dyDescent="0.2">
      <c r="C109" s="3">
        <v>1137561.71</v>
      </c>
    </row>
    <row r="110" spans="3:3" x14ac:dyDescent="0.2">
      <c r="C110" s="3">
        <v>0</v>
      </c>
    </row>
  </sheetData>
  <pageMargins left="0.70866141732283472" right="0.70866141732283472" top="0.74803149606299213" bottom="0.74803149606299213" header="0.31496062992125984" footer="0.31496062992125984"/>
  <pageSetup scale="41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7"/>
  <sheetViews>
    <sheetView topLeftCell="A112" workbookViewId="0">
      <selection sqref="A1:E127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664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612</v>
      </c>
      <c r="B2" s="156"/>
      <c r="C2" s="156"/>
      <c r="D2" s="27" t="s">
        <v>606</v>
      </c>
      <c r="E2" s="28" t="s">
        <v>608</v>
      </c>
    </row>
    <row r="3" spans="1:5" s="35" customFormat="1" ht="18.95" customHeight="1" x14ac:dyDescent="0.25">
      <c r="A3" s="156" t="s">
        <v>665</v>
      </c>
      <c r="B3" s="156"/>
      <c r="C3" s="156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651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1923050.56</v>
      </c>
      <c r="D9" s="34">
        <v>1297809.07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469753.49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629</v>
      </c>
      <c r="C15" s="123">
        <f>SUM(C8:C14)</f>
        <v>1923050.56</v>
      </c>
      <c r="D15" s="123">
        <f>SUM(D8:D14)</f>
        <v>1767562.56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651</v>
      </c>
      <c r="C19" s="131" t="s">
        <v>650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0</v>
      </c>
      <c r="D28" s="123">
        <f>SUM(D29:D36)</f>
        <v>0</v>
      </c>
    </row>
    <row r="29" spans="1:4" x14ac:dyDescent="0.2">
      <c r="A29" s="33">
        <v>1241</v>
      </c>
      <c r="B29" s="29" t="s">
        <v>237</v>
      </c>
      <c r="C29" s="34">
        <v>0</v>
      </c>
      <c r="D29" s="34">
        <v>0</v>
      </c>
    </row>
    <row r="30" spans="1:4" x14ac:dyDescent="0.2">
      <c r="A30" s="33">
        <v>1242</v>
      </c>
      <c r="B30" s="29" t="s">
        <v>238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247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630</v>
      </c>
      <c r="C43" s="123">
        <f>C20+C28+C37</f>
        <v>0</v>
      </c>
      <c r="D43" s="123">
        <f>D20+D28+D37</f>
        <v>0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651</v>
      </c>
      <c r="C46" s="122" t="s">
        <v>613</v>
      </c>
      <c r="D46" s="122" t="s">
        <v>614</v>
      </c>
      <c r="E46" s="32"/>
    </row>
    <row r="47" spans="1:5" x14ac:dyDescent="0.2">
      <c r="A47" s="41">
        <v>3210</v>
      </c>
      <c r="B47" s="42" t="s">
        <v>631</v>
      </c>
      <c r="C47" s="123">
        <v>0</v>
      </c>
      <c r="D47" s="123">
        <v>0</v>
      </c>
    </row>
    <row r="48" spans="1:5" x14ac:dyDescent="0.2">
      <c r="A48" s="33"/>
      <c r="B48" s="124" t="s">
        <v>619</v>
      </c>
      <c r="C48" s="123">
        <f>C51+C63+C91+C94+C49</f>
        <v>0</v>
      </c>
      <c r="D48" s="123">
        <f>D51+D63+D91+D94+D49</f>
        <v>0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652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620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621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622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623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623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624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0</v>
      </c>
      <c r="D63" s="123">
        <f>D64+D73+D76+D82</f>
        <v>0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0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632</v>
      </c>
      <c r="C94" s="123">
        <f>SUM(C95:C99)</f>
        <v>0</v>
      </c>
      <c r="D94" s="123">
        <f>SUM(D95:D99)</f>
        <v>0</v>
      </c>
    </row>
    <row r="95" spans="1:4" x14ac:dyDescent="0.2">
      <c r="A95" s="33">
        <v>2111</v>
      </c>
      <c r="B95" s="29" t="s">
        <v>633</v>
      </c>
      <c r="C95" s="34">
        <v>0</v>
      </c>
      <c r="D95" s="34">
        <v>0</v>
      </c>
    </row>
    <row r="96" spans="1:4" x14ac:dyDescent="0.2">
      <c r="A96" s="33">
        <v>2112</v>
      </c>
      <c r="B96" s="29" t="s">
        <v>634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635</v>
      </c>
      <c r="C97" s="34">
        <v>0</v>
      </c>
      <c r="D97" s="34">
        <v>0</v>
      </c>
    </row>
    <row r="98" spans="1:4" x14ac:dyDescent="0.2">
      <c r="A98" s="33">
        <v>2115</v>
      </c>
      <c r="B98" s="29" t="s">
        <v>636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637</v>
      </c>
      <c r="C99" s="34">
        <v>0</v>
      </c>
      <c r="D99" s="34">
        <v>0</v>
      </c>
    </row>
    <row r="100" spans="1:4" x14ac:dyDescent="0.2">
      <c r="A100" s="33"/>
      <c r="B100" s="124" t="s">
        <v>638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653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654</v>
      </c>
      <c r="C102" s="149">
        <v>0</v>
      </c>
      <c r="D102" s="149">
        <v>0</v>
      </c>
    </row>
    <row r="103" spans="1:4" x14ac:dyDescent="0.2">
      <c r="A103" s="143"/>
      <c r="B103" s="148" t="s">
        <v>655</v>
      </c>
      <c r="C103" s="149">
        <v>0</v>
      </c>
      <c r="D103" s="149">
        <v>0</v>
      </c>
    </row>
    <row r="104" spans="1:4" x14ac:dyDescent="0.2">
      <c r="A104" s="143"/>
      <c r="B104" s="148" t="s">
        <v>656</v>
      </c>
      <c r="C104" s="149">
        <v>0</v>
      </c>
      <c r="D104" s="149">
        <v>0</v>
      </c>
    </row>
    <row r="105" spans="1:4" x14ac:dyDescent="0.2">
      <c r="A105" s="143"/>
      <c r="B105" s="148" t="s">
        <v>657</v>
      </c>
      <c r="C105" s="149">
        <v>0</v>
      </c>
      <c r="D105" s="149">
        <v>0</v>
      </c>
    </row>
    <row r="106" spans="1:4" x14ac:dyDescent="0.2">
      <c r="A106" s="143"/>
      <c r="B106" s="150" t="s">
        <v>658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659</v>
      </c>
      <c r="C108" s="149">
        <v>0</v>
      </c>
      <c r="D108" s="149">
        <v>0</v>
      </c>
    </row>
    <row r="109" spans="1:4" x14ac:dyDescent="0.2">
      <c r="A109" s="143"/>
      <c r="B109" s="150" t="s">
        <v>660</v>
      </c>
      <c r="C109" s="142">
        <f>+C110+C112</f>
        <v>54809.31</v>
      </c>
      <c r="D109" s="142">
        <f>+D110+D112</f>
        <v>0</v>
      </c>
    </row>
    <row r="110" spans="1:4" x14ac:dyDescent="0.2">
      <c r="A110" s="140">
        <v>4300</v>
      </c>
      <c r="B110" s="146" t="s">
        <v>661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639</v>
      </c>
      <c r="C112" s="123">
        <v>54809.31</v>
      </c>
      <c r="D112" s="123">
        <f>SUM(D113:D121)</f>
        <v>0</v>
      </c>
    </row>
    <row r="113" spans="1:4" x14ac:dyDescent="0.2">
      <c r="A113" s="33">
        <v>1124</v>
      </c>
      <c r="B113" s="128" t="s">
        <v>640</v>
      </c>
      <c r="C113" s="129">
        <v>631942.40000000002</v>
      </c>
      <c r="D113" s="34">
        <v>0</v>
      </c>
    </row>
    <row r="114" spans="1:4" x14ac:dyDescent="0.2">
      <c r="A114" s="33">
        <v>1124</v>
      </c>
      <c r="B114" s="128" t="s">
        <v>641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642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643</v>
      </c>
      <c r="C116" s="129">
        <v>99140.06</v>
      </c>
      <c r="D116" s="34">
        <v>0</v>
      </c>
    </row>
    <row r="117" spans="1:4" x14ac:dyDescent="0.2">
      <c r="A117" s="33">
        <v>1124</v>
      </c>
      <c r="B117" s="128" t="s">
        <v>644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645</v>
      </c>
      <c r="C118" s="34">
        <v>139291.94</v>
      </c>
      <c r="D118" s="34">
        <v>0</v>
      </c>
    </row>
    <row r="119" spans="1:4" x14ac:dyDescent="0.2">
      <c r="A119" s="33">
        <v>1122</v>
      </c>
      <c r="B119" s="128" t="s">
        <v>646</v>
      </c>
      <c r="C119" s="34">
        <v>22850.14</v>
      </c>
      <c r="D119" s="34">
        <v>0</v>
      </c>
    </row>
    <row r="120" spans="1:4" x14ac:dyDescent="0.2">
      <c r="A120" s="33">
        <v>1122</v>
      </c>
      <c r="B120" s="128" t="s">
        <v>647</v>
      </c>
      <c r="C120" s="129">
        <v>39052</v>
      </c>
      <c r="D120" s="34">
        <v>0</v>
      </c>
    </row>
    <row r="121" spans="1:4" x14ac:dyDescent="0.2">
      <c r="A121" s="33">
        <v>1122</v>
      </c>
      <c r="B121" s="128" t="s">
        <v>648</v>
      </c>
      <c r="C121" s="34">
        <v>124553.55</v>
      </c>
      <c r="D121" s="34">
        <v>0</v>
      </c>
    </row>
    <row r="122" spans="1:4" x14ac:dyDescent="0.2">
      <c r="A122" s="33"/>
      <c r="B122" s="130" t="s">
        <v>649</v>
      </c>
      <c r="C122" s="123">
        <v>86016.18</v>
      </c>
      <c r="D122" s="123">
        <f>D47+D48+D100-D106-D109</f>
        <v>0</v>
      </c>
    </row>
    <row r="124" spans="1:4" x14ac:dyDescent="0.2">
      <c r="B124" s="192" t="s">
        <v>676</v>
      </c>
      <c r="C124" s="178" t="s">
        <v>667</v>
      </c>
      <c r="D124" s="178"/>
    </row>
    <row r="125" spans="1:4" x14ac:dyDescent="0.2">
      <c r="B125" s="192" t="s">
        <v>668</v>
      </c>
      <c r="C125" s="192" t="s">
        <v>669</v>
      </c>
      <c r="D125" s="191"/>
    </row>
    <row r="126" spans="1:4" ht="12.75" x14ac:dyDescent="0.2">
      <c r="B126" s="193" t="s">
        <v>670</v>
      </c>
      <c r="C126" s="178" t="s">
        <v>671</v>
      </c>
      <c r="D126" s="178"/>
    </row>
    <row r="127" spans="1:4" ht="12.75" x14ac:dyDescent="0.2">
      <c r="B127" s="193" t="s">
        <v>672</v>
      </c>
      <c r="C127" s="178" t="s">
        <v>673</v>
      </c>
      <c r="D127" s="178"/>
    </row>
  </sheetData>
  <sheetProtection formatCells="0" formatColumns="0" formatRows="0" insertColumns="0" insertRows="0" insertHyperlinks="0" deleteColumns="0" deleteRows="0" sort="0" autoFilter="0" pivotTables="0"/>
  <mergeCells count="6">
    <mergeCell ref="C127:D127"/>
    <mergeCell ref="A1:C1"/>
    <mergeCell ref="A2:C2"/>
    <mergeCell ref="A3:C3"/>
    <mergeCell ref="C124:D124"/>
    <mergeCell ref="C126:D126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rintOptions horizontalCentered="1"/>
  <pageMargins left="0.39370078740157483" right="0.31496062992125984" top="0.31" bottom="0.23622047244094491" header="0.19" footer="0.15748031496062992"/>
  <pageSetup scale="8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D135"/>
  <sheetViews>
    <sheetView zoomScaleNormal="100" zoomScaleSheetLayoutView="120" workbookViewId="0">
      <pane ySplit="1" topLeftCell="A2" activePane="bottomLeft" state="frozen"/>
      <selection activeCell="A14" sqref="A14:B14"/>
      <selection pane="bottomLeft" sqref="A1:B16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4" ht="15" customHeight="1" x14ac:dyDescent="0.2">
      <c r="A2" s="90" t="s">
        <v>188</v>
      </c>
      <c r="B2" s="91" t="s">
        <v>50</v>
      </c>
    </row>
    <row r="3" spans="1:4" x14ac:dyDescent="0.2">
      <c r="B3" s="104"/>
    </row>
    <row r="4" spans="1:4" ht="14.1" customHeight="1" x14ac:dyDescent="0.2">
      <c r="A4" s="105" t="s">
        <v>27</v>
      </c>
      <c r="B4" s="95" t="s">
        <v>78</v>
      </c>
    </row>
    <row r="5" spans="1:4" ht="14.1" customHeight="1" x14ac:dyDescent="0.2">
      <c r="B5" s="95" t="s">
        <v>51</v>
      </c>
    </row>
    <row r="6" spans="1:4" ht="14.1" customHeight="1" x14ac:dyDescent="0.2">
      <c r="B6" s="95" t="s">
        <v>149</v>
      </c>
    </row>
    <row r="7" spans="1:4" ht="14.1" customHeight="1" x14ac:dyDescent="0.2">
      <c r="B7" s="95" t="s">
        <v>150</v>
      </c>
    </row>
    <row r="8" spans="1:4" ht="14.1" customHeight="1" x14ac:dyDescent="0.2"/>
    <row r="9" spans="1:4" x14ac:dyDescent="0.2">
      <c r="A9" s="105" t="s">
        <v>29</v>
      </c>
      <c r="B9" s="97" t="s">
        <v>589</v>
      </c>
    </row>
    <row r="10" spans="1:4" ht="15" customHeight="1" x14ac:dyDescent="0.2">
      <c r="B10" s="97" t="s">
        <v>75</v>
      </c>
    </row>
    <row r="11" spans="1:4" ht="15" customHeight="1" x14ac:dyDescent="0.2">
      <c r="B11" s="107" t="s">
        <v>193</v>
      </c>
    </row>
    <row r="12" spans="1:4" ht="15" customHeight="1" x14ac:dyDescent="0.2"/>
    <row r="13" spans="1:4" x14ac:dyDescent="0.2">
      <c r="A13" s="105" t="s">
        <v>76</v>
      </c>
      <c r="B13" s="95" t="s">
        <v>590</v>
      </c>
      <c r="D13" s="3">
        <v>0</v>
      </c>
    </row>
    <row r="14" spans="1:4" ht="15" customHeight="1" x14ac:dyDescent="0.2">
      <c r="B14" s="95" t="s">
        <v>591</v>
      </c>
      <c r="C14" s="3">
        <v>0</v>
      </c>
      <c r="D14" s="3">
        <v>0</v>
      </c>
    </row>
    <row r="15" spans="1:4" ht="15" customHeight="1" x14ac:dyDescent="0.2"/>
    <row r="21" spans="3:4" x14ac:dyDescent="0.2">
      <c r="C21" s="3">
        <v>0</v>
      </c>
      <c r="D21" s="3">
        <v>0</v>
      </c>
    </row>
    <row r="22" spans="3:4" x14ac:dyDescent="0.2">
      <c r="C22" s="3">
        <v>0</v>
      </c>
    </row>
    <row r="124" spans="3:3" x14ac:dyDescent="0.2">
      <c r="C124" s="3">
        <v>37453.53</v>
      </c>
    </row>
    <row r="125" spans="3:3" x14ac:dyDescent="0.2">
      <c r="C125" s="3">
        <v>695600.14</v>
      </c>
    </row>
    <row r="126" spans="3:3" x14ac:dyDescent="0.2">
      <c r="C126" s="3">
        <v>194521</v>
      </c>
    </row>
    <row r="129" spans="3:3" x14ac:dyDescent="0.2">
      <c r="C129" s="3">
        <v>0</v>
      </c>
    </row>
    <row r="130" spans="3:3" x14ac:dyDescent="0.2">
      <c r="C130" s="3">
        <v>0</v>
      </c>
    </row>
    <row r="132" spans="3:3" x14ac:dyDescent="0.2">
      <c r="C132" s="3">
        <v>0</v>
      </c>
    </row>
    <row r="133" spans="3:3" x14ac:dyDescent="0.2">
      <c r="C133" s="3">
        <v>0</v>
      </c>
    </row>
    <row r="135" spans="3:3" x14ac:dyDescent="0.2">
      <c r="C135" s="3">
        <v>0</v>
      </c>
    </row>
  </sheetData>
  <pageMargins left="0.70866141732283472" right="0.70866141732283472" top="0.74803149606299213" bottom="0.74803149606299213" header="0.31496062992125984" footer="0.31496062992125984"/>
  <pageSetup scale="33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areacontabledif23@gmail.com</cp:lastModifiedBy>
  <cp:lastPrinted>2024-02-03T23:09:37Z</cp:lastPrinted>
  <dcterms:created xsi:type="dcterms:W3CDTF">2012-12-11T20:36:24Z</dcterms:created>
  <dcterms:modified xsi:type="dcterms:W3CDTF">2024-02-03T23:17:16Z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