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81C6AE43-80F6-4E6A-B585-FBE1EFDEB628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<sst xmlns="http://schemas.openxmlformats.org/spreadsheetml/2006/main" count="991" uniqueCount="670">
  <si>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</si>
  <si>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</si>
  <si>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</si>
  <si>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</si>
  <si>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</si>
  <si>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</si>
  <si>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</si>
  <si>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</si>
  <si>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</si>
  <si>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</si>
  <si>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</si>
  <si>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</si>
  <si>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</si>
  <si>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</si>
  <si>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</si>
  <si>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</si>
  <si>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</si>
  <si>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</si>
  <si>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</si>
  <si>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</si>
  <si>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</si>
  <si>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</si>
  <si>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</si>
  <si>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</si>
  <si>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</si>
  <si>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</si>
  <si>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</si>
  <si>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</si>
  <si>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</si>
  <si>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</si>
  <si>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</si>
  <si>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</si>
  <si>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</si>
  <si>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</si>
  <si>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</si>
  <si>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</si>
  <si>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</si>
  <si>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</si>
  <si>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</si>
  <si>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</si>
  <si>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</si>
  <si>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</si>
  <si>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</si>
  <si>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</si>
  <si>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</si>
  <si>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</si>
  <si>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</si>
  <si>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</si>
  <si>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</si>
  <si>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</si>
  <si>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</si>
  <si>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</si>
  <si>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</si>
  <si>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</si>
  <si>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</si>
  <si>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</si>
  <si>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</si>
  <si>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</si>
  <si>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</si>
  <si>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</si>
  <si>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</si>
  <si>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</si>
  <si>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</si>
  <si>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</si>
  <si>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</si>
  <si>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</si>
  <si>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</si>
  <si>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</si>
  <si>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</si>
  <si>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</si>
  <si>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</si>
  <si>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</si>
  <si>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</si>
  <si>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</si>
  <si>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</si>
  <si>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</si>
  <si>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</si>
  <si>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</si>
  <si>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</si>
  <si>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</si>
  <si>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</si>
  <si>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</si>
  <si>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</si>
  <si>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</si>
  <si>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</si>
  <si>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</si>
  <si>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</si>
  <si>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</si>
  <si>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</si>
  <si>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</si>
  <si>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</si>
  <si>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</si>
  <si>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</si>
  <si>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</si>
  <si>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</si>
  <si>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</si>
  <si>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</si>
  <si>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</si>
  <si>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</si>
  <si>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</si>
  <si>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</si>
  <si>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</si>
  <si>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</si>
  <si>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</si>
  <si>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</si>
  <si>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</si>
  <si>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</si>
  <si>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</si>
  <si>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</si>
  <si>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</si>
  <si>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</si>
  <si>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</si>
  <si>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</si>
  <si>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</si>
  <si>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</si>
  <si>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</si>
  <si>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</si>
  <si>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</si>
  <si>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</si>
  <si>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</si>
  <si>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</si>
  <si>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</si>
  <si>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</si>
  <si>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</si>
  <si>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</si>
  <si>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</si>
  <si>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</si>
  <si>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</si>
  <si>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</si>
  <si>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</si>
  <si>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</si>
  <si>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</si>
  <si>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</si>
  <si>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</si>
  <si>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</si>
  <si>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</si>
  <si>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</si>
  <si>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</si>
  <si>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</si>
  <si>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</si>
  <si>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</si>
  <si>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</si>
  <si>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</si>
  <si>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</si>
  <si>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</si>
  <si>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</si>
  <si>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</si>
  <si>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</si>
  <si>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</si>
  <si>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</si>
  <si>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</si>
  <si>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</si>
  <si>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</si>
  <si>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</si>
  <si>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</si>
  <si>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</si>
  <si>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</si>
  <si>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</si>
  <si>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</si>
  <si>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</si>
  <si>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</si>
  <si>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</si>
  <si>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</si>
  <si>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</si>
  <si>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</si>
  <si>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</si>
  <si>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</si>
  <si>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</si>
  <si>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</si>
  <si>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</si>
  <si>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</si>
  <si>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</si>
  <si>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</si>
  <si>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</si>
  <si>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</si>
  <si>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</si>
  <si>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</si>
  <si>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</si>
  <si>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</si>
  <si>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</si>
  <si>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</si>
  <si>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</si>
  <si>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</si>
  <si>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</si>
  <si>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</si>
  <si>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</si>
  <si>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</si>
  <si>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</si>
  <si>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</si>
  <si>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</si>
  <si>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</si>
  <si>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</si>
  <si>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</si>
  <si>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</si>
  <si>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</si>
  <si>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</si>
  <si>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</si>
  <si>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</si>
  <si>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</si>
  <si>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</si>
  <si>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</si>
  <si>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</si>
  <si>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</si>
  <si>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</si>
  <si>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</si>
  <si>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</si>
  <si>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</si>
  <si>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</si>
  <si>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</si>
  <si>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</si>
  <si>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</si>
  <si>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</si>
  <si>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</si>
  <si>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</si>
  <si>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</si>
  <si>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</si>
  <si>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</si>
  <si>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</si>
  <si>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</si>
  <si>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</si>
  <si>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</si>
  <si>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</si>
  <si>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</si>
  <si>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</si>
  <si>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</si>
  <si>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</si>
  <si>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</si>
  <si>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</si>
  <si>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</si>
  <si>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</si>
  <si>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</si>
  <si>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</si>
  <si>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</si>
  <si>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</si>
  <si>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</si>
  <si>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</si>
  <si>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</si>
  <si>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</si>
  <si>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</si>
  <si>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</si>
  <si>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</si>
  <si>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</si>
  <si>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</si>
  <si>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</si>
  <si>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</si>
  <si>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</si>
  <si>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</si>
  <si>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</si>
  <si>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</si>
  <si>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</si>
  <si>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</si>
  <si>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</si>
  <si>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</si>
  <si>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</si>
  <si>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</si>
  <si>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</si>
  <si>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</si>
  <si>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</si>
  <si>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</si>
  <si>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</si>
  <si>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</si>
  <si>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</si>
  <si>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</si>
  <si>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</si>
  <si>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</si>
  <si>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</si>
  <si>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</si>
  <si>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</si>
  <si>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</si>
  <si>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</si>
  <si>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</si>
  <si>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</si>
  <si>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</si>
  <si>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</si>
  <si>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</si>
  <si>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</si>
  <si>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</si>
  <si>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</si>
  <si>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</si>
  <si>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</si>
  <si>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</si>
  <si>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</si>
  <si>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</si>
  <si>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</si>
  <si>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</si>
  <si>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</si>
  <si>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</si>
  <si>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</si>
  <si>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</si>
  <si>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</si>
  <si>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</si>
  <si>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</si>
  <si>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</si>
  <si>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</si>
  <si>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</si>
  <si>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</si>
  <si>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</si>
  <si>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</si>
  <si>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</si>
  <si>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</si>
  <si>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</si>
  <si>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</si>
  <si>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</si>
  <si>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</si>
  <si>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</si>
  <si>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</si>
  <si>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</si>
  <si>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</si>
  <si>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</si>
  <si>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</si>
  <si>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</si>
  <si>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</si>
  <si>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</si>
  <si>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</si>
  <si>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</si>
  <si>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</si>
  <si>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</si>
  <si>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</si>
  <si>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</si>
  <si>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</si>
  <si>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</si>
  <si>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</si>
  <si>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</si>
  <si>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</si>
  <si>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</si>
  <si>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</si>
  <si>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</si>
  <si>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</si>
  <si>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</si>
  <si>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</si>
  <si>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</si>
  <si>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</si>
  <si>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</si>
  <si>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</si>
  <si>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</si>
  <si>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</si>
  <si>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</si>
  <si>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</si>
  <si>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</si>
  <si>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</si>
  <si>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</si>
  <si>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</si>
  <si>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</si>
  <si>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</si>
  <si>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</si>
  <si>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</si>
  <si>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</si>
  <si>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</si>
  <si>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</si>
  <si>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</si>
  <si>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</si>
  <si>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</si>
  <si>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</si>
  <si>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</si>
  <si>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</si>
  <si>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</si>
  <si>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</si>
  <si>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</si>
  <si>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</si>
  <si>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</si>
  <si>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</si>
  <si>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</si>
  <si>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</si>
  <si>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</si>
  <si>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</si>
  <si>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</si>
  <si>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</si>
  <si>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</si>
  <si>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</si>
  <si>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</si>
  <si>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</si>
  <si>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</si>
  <si>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</si>
  <si>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</si>
  <si>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</si>
  <si>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</si>
  <si>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</si>
  <si>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</si>
  <si>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</si>
  <si>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</si>
  <si>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</si>
  <si>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</si>
  <si>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</si>
  <si>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</si>
  <si>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</si>
  <si>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</si>
  <si>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</si>
  <si>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</si>
  <si>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</si>
  <si>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</si>
  <si>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</si>
  <si>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</si>
  <si>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</si>
  <si>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</si>
  <si>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</si>
  <si>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</si>
  <si>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</si>
  <si>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</si>
  <si>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</si>
  <si>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</si>
  <si>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</si>
  <si>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</si>
  <si>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</si>
  <si>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</si>
  <si>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</si>
  <si>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</si>
  <si>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</si>
  <si>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</si>
  <si>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</si>
  <si>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</si>
  <si>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</si>
  <si>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</si>
  <si>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</si>
  <si>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</si>
  <si>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</si>
  <si>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</si>
  <si>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</si>
  <si>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</si>
  <si>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</si>
  <si>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</si>
  <si>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</si>
  <si>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</si>
  <si>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</si>
  <si>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</si>
  <si>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</si>
  <si>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</si>
  <si>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</si>
  <si>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</si>
  <si>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</si>
  <si>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</si>
  <si>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</si>
  <si>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</si>
  <si>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</si>
  <si>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</si>
  <si>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</si>
  <si>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</si>
  <si>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</si>
  <si>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</si>
  <si>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</si>
  <si>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</si>
  <si>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</si>
  <si>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</si>
  <si>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</si>
  <si>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</si>
  <si>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</si>
  <si>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</si>
  <si>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</si>
  <si>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</si>
  <si>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</si>
  <si>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</si>
  <si>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</si>
  <si>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</si>
  <si>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</si>
  <si>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</si>
  <si>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</si>
  <si>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</si>
  <si>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</si>
  <si>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</si>
  <si>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</si>
  <si>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</si>
  <si>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</si>
  <si>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</si>
  <si>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</si>
  <si>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</si>
  <si>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</si>
  <si>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</si>
  <si>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</si>
  <si>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</si>
  <si>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</si>
  <si>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</si>
  <si>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</si>
  <si>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</si>
  <si>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</si>
  <si>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</si>
  <si>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</si>
  <si>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</si>
  <si>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</si>
  <si>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</si>
  <si>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</si>
  <si>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</si>
  <si>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</si>
  <si>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</si>
  <si>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</si>
  <si>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</si>
  <si>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</si>
  <si>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</si>
  <si>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</si>
  <si>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</si>
  <si>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</si>
  <si>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</si>
  <si>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</si>
  <si>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</si>
  <si>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</si>
  <si>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</si>
  <si>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</si>
  <si>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</si>
  <si>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</si>
  <si>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</si>
  <si>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</si>
  <si>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</si>
  <si>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</si>
  <si>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</si>
  <si>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</si>
  <si>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</si>
  <si>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</si>
  <si>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</si>
  <si>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</si>
  <si>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</si>
  <si>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</si>
  <si>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</si>
  <si>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</si>
  <si>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</si>
  <si>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</si>
  <si>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</si>
  <si>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</si>
  <si>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</si>
  <si>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</si>
  <si>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</si>
  <si>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</si>
  <si>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</si>
  <si>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</si>
  <si>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</si>
  <si>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</si>
  <si>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</si>
  <si>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</si>
  <si>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</si>
  <si>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</si>
  <si>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</si>
  <si>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</si>
  <si>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</si>
  <si>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</si>
  <si>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</si>
  <si>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</si>
  <si>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</si>
  <si>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</si>
  <si>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</si>
  <si>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</si>
  <si>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</si>
  <si>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</si>
  <si>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</si>
  <si>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</si>
  <si>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</si>
  <si>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</si>
  <si>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</si>
  <si>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</si>
  <si>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</si>
  <si>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</si>
  <si>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</si>
  <si>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</si>
  <si>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</si>
  <si>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</si>
  <si>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</si>
  <si>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</si>
  <si>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</si>
  <si>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</si>
  <si>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</si>
  <si>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</si>
  <si>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</si>
  <si>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</si>
  <si>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</si>
  <si>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</si>
  <si>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</si>
  <si>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</si>
  <si>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</si>
  <si>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</si>
  <si>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</si>
  <si>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</si>
  <si>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</si>
  <si>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</si>
  <si>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</si>
  <si>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</si>
  <si>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</si>
  <si>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</si>
  <si>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</si>
  <si>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</si>
  <si>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</si>
  <si>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</si>
  <si>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</si>
  <si>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</si>
  <si>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</si>
  <si>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</si>
  <si>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</si>
  <si>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</si>
  <si>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</si>
  <si>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</si>
  <si>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</si>
  <si>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</si>
  <si>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</si>
  <si>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</si>
  <si>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</si>
  <si>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</si>
  <si>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</si>
  <si>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</si>
  <si>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</si>
  <si>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</si>
  <si>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</si>
  <si>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</si>
  <si>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</si>
  <si>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</si>
  <si>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</si>
  <si>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</si>
  <si>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</si>
  <si>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</si>
  <si>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</si>
  <si>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</si>
  <si>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</si>
  <si>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</si>
  <si>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</si>
  <si>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</si>
  <si>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</si>
  <si>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</si>
  <si>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</si>
  <si>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</si>
  <si>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</si>
  <si>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</si>
  <si>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</si>
  <si>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</si>
  <si>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</si>
  <si>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</si>
  <si>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</si>
  <si>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</si>
  <si>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</si>
  <si>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</si>
  <si>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</si>
  <si>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</si>
  <si>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</si>
  <si>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</si>
  <si>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</si>
  <si>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</si>
  <si>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</si>
  <si>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</si>
  <si>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</si>
  <si>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</si>
  <si>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</si>
  <si>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</si>
  <si>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</si>
  <si>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</si>
  <si>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</si>
  <si>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</si>
  <si>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</si>
  <si>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</si>
  <si>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</si>
  <si>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</si>
  <si>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</si>
  <si>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</si>
  <si>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</si>
  <si>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</si>
  <si>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</si>
  <si>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</si>
  <si>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</si>
  <si>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</si>
  <si>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</si>
  <si>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</si>
  <si>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</si>
  <si>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</si>
  <si>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</si>
  <si>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</si>
  <si>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</si>
  <si>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</si>
  <si>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</si>
  <si>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</si>
  <si>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</si>
  <si>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Patronato de Feria Moroleón, Gto.</t>
  </si>
  <si>
    <t>Correspondiente del 1 de Enero 31 de Marzo de 2023</t>
  </si>
  <si>
    <t>Elaboro: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</si>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</sst>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1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B44" s="4" t="s">
        <v>625</v>
      </c>
    </row>
    <row r="45" spans="1:3" x14ac:dyDescent="0.2">
      <c r="C45" s="4" t="s">
        <v>664</v>
      </c>
    </row>
    <row r="46" spans="1:3" x14ac:dyDescent="0.2">
      <c r="B46" s="4" t="s">
        <v>665</v>
      </c>
      <c r="C46" s="4" t="s">
        <v>666</v>
      </c>
    </row>
    <row r="47" spans="1:3" x14ac:dyDescent="0.2">
      <c r="B47" s="4" t="s">
        <v>667</v>
      </c>
    </row>
    <row r="50" spans="2:3" x14ac:dyDescent="0.2">
      <c r="B50" s="4" t="s">
        <v>668</v>
      </c>
      <c r="C50" s="4" t="s">
        <v>669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showGridLines="0" topLeftCell="A7" workbookViewId="0">
      <selection activeCell="B23" sqref="B23:D28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8500103.7899999991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4" x14ac:dyDescent="0.2">
      <c r="A17" s="66">
        <v>3.2</v>
      </c>
      <c r="B17" s="59" t="s">
        <v>530</v>
      </c>
      <c r="C17" s="134">
        <v>0</v>
      </c>
    </row>
    <row r="18" spans="1:4" x14ac:dyDescent="0.2">
      <c r="A18" s="66">
        <v>3.3</v>
      </c>
      <c r="B18" s="61" t="s">
        <v>531</v>
      </c>
      <c r="C18" s="135">
        <v>0</v>
      </c>
    </row>
    <row r="19" spans="1:4" x14ac:dyDescent="0.2">
      <c r="A19" s="55"/>
      <c r="B19" s="67"/>
      <c r="C19" s="68"/>
    </row>
    <row r="20" spans="1:4" x14ac:dyDescent="0.2">
      <c r="A20" s="69" t="s">
        <v>660</v>
      </c>
      <c r="B20" s="69"/>
      <c r="C20" s="132">
        <f>C5+C7-C15</f>
        <v>8500103.7899999991</v>
      </c>
    </row>
    <row r="22" spans="1:4" x14ac:dyDescent="0.2">
      <c r="B22" s="38" t="s">
        <v>625</v>
      </c>
    </row>
    <row r="23" spans="1:4" x14ac:dyDescent="0.2">
      <c r="B23" s="4"/>
      <c r="C23" s="4" t="s">
        <v>664</v>
      </c>
      <c r="D23" s="4"/>
    </row>
    <row r="24" spans="1:4" x14ac:dyDescent="0.2">
      <c r="B24" s="4" t="s">
        <v>665</v>
      </c>
      <c r="C24" s="4" t="s">
        <v>666</v>
      </c>
      <c r="D24" s="4"/>
    </row>
    <row r="25" spans="1:4" x14ac:dyDescent="0.2">
      <c r="B25" s="4" t="s">
        <v>667</v>
      </c>
      <c r="C25" s="4"/>
      <c r="D25" s="4"/>
    </row>
    <row r="26" spans="1:4" x14ac:dyDescent="0.2">
      <c r="B26" s="4"/>
      <c r="C26" s="4"/>
      <c r="D26" s="4"/>
    </row>
    <row r="27" spans="1:4" x14ac:dyDescent="0.2">
      <c r="B27" s="4"/>
      <c r="C27" s="4"/>
      <c r="D27" s="4"/>
    </row>
    <row r="28" spans="1:4" x14ac:dyDescent="0.2">
      <c r="B28" s="4" t="s">
        <v>668</v>
      </c>
      <c r="C28" s="4" t="s">
        <v>669</v>
      </c>
      <c r="D28" s="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5"/>
  <sheetViews>
    <sheetView showGridLines="0" workbookViewId="0">
      <selection activeCell="B40" sqref="B40:D4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4098766.87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4" x14ac:dyDescent="0.2">
      <c r="A33" s="85" t="s">
        <v>558</v>
      </c>
      <c r="B33" s="72" t="s">
        <v>449</v>
      </c>
      <c r="C33" s="137">
        <v>0</v>
      </c>
    </row>
    <row r="34" spans="1:4" x14ac:dyDescent="0.2">
      <c r="A34" s="85" t="s">
        <v>559</v>
      </c>
      <c r="B34" s="72" t="s">
        <v>455</v>
      </c>
      <c r="C34" s="137">
        <v>0</v>
      </c>
    </row>
    <row r="35" spans="1:4" x14ac:dyDescent="0.2">
      <c r="A35" s="85" t="s">
        <v>560</v>
      </c>
      <c r="B35" s="80" t="s">
        <v>561</v>
      </c>
      <c r="C35" s="139">
        <v>0</v>
      </c>
    </row>
    <row r="36" spans="1:4" x14ac:dyDescent="0.2">
      <c r="A36" s="73"/>
      <c r="B36" s="76"/>
      <c r="C36" s="77"/>
    </row>
    <row r="37" spans="1:4" x14ac:dyDescent="0.2">
      <c r="A37" s="78" t="s">
        <v>661</v>
      </c>
      <c r="B37" s="54"/>
      <c r="C37" s="132">
        <f>C5-C7+C30</f>
        <v>4098766.87</v>
      </c>
    </row>
    <row r="39" spans="1:4" x14ac:dyDescent="0.2">
      <c r="B39" s="38" t="s">
        <v>625</v>
      </c>
    </row>
    <row r="40" spans="1:4" x14ac:dyDescent="0.2">
      <c r="B40" s="4"/>
      <c r="C40" s="4" t="s">
        <v>664</v>
      </c>
      <c r="D40" s="4"/>
    </row>
    <row r="41" spans="1:4" x14ac:dyDescent="0.2">
      <c r="B41" s="4" t="s">
        <v>665</v>
      </c>
      <c r="C41" s="4" t="s">
        <v>666</v>
      </c>
      <c r="D41" s="4"/>
    </row>
    <row r="42" spans="1:4" x14ac:dyDescent="0.2">
      <c r="B42" s="4" t="s">
        <v>667</v>
      </c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  <row r="45" spans="1:4" x14ac:dyDescent="0.2">
      <c r="B45" s="4" t="s">
        <v>668</v>
      </c>
      <c r="C45" s="4" t="s">
        <v>669</v>
      </c>
      <c r="D45" s="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"/>
  <sheetViews>
    <sheetView topLeftCell="A34" workbookViewId="0">
      <selection activeCell="B50" sqref="B50:D5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9000055</v>
      </c>
      <c r="E36" s="34">
        <v>0</v>
      </c>
      <c r="F36" s="34">
        <f t="shared" si="0"/>
        <v>9000055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8500103.7899999991</v>
      </c>
      <c r="E37" s="34">
        <v>-9000055</v>
      </c>
      <c r="F37" s="34">
        <f t="shared" si="0"/>
        <v>-499951.21000000089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-5500103.79</v>
      </c>
      <c r="E40" s="34">
        <v>-3000000</v>
      </c>
      <c r="F40" s="34">
        <f t="shared" si="0"/>
        <v>-8500103.7899999991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-9000055</v>
      </c>
      <c r="F41" s="34">
        <f t="shared" si="0"/>
        <v>-9000055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14057158.560000001</v>
      </c>
      <c r="E42" s="34">
        <v>-7098766.8700000001</v>
      </c>
      <c r="F42" s="34">
        <f t="shared" si="0"/>
        <v>6958391.6900000004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-2057103.56</v>
      </c>
      <c r="F43" s="34">
        <f t="shared" si="0"/>
        <v>-2057103.56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7098766.8700000001</v>
      </c>
      <c r="E45" s="34">
        <v>-7098766.8700000001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3000410.22</v>
      </c>
      <c r="E46" s="34">
        <v>-3000410.22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410.22</v>
      </c>
      <c r="E47" s="34">
        <v>4098356.65</v>
      </c>
      <c r="F47" s="34">
        <f t="shared" si="0"/>
        <v>4098766.87</v>
      </c>
    </row>
    <row r="49" spans="2:4" x14ac:dyDescent="0.2">
      <c r="B49" s="29" t="s">
        <v>625</v>
      </c>
    </row>
    <row r="50" spans="2:4" x14ac:dyDescent="0.2">
      <c r="B50" s="4"/>
      <c r="C50" s="4" t="s">
        <v>664</v>
      </c>
      <c r="D50" s="4"/>
    </row>
    <row r="51" spans="2:4" x14ac:dyDescent="0.2">
      <c r="B51" s="4" t="s">
        <v>665</v>
      </c>
      <c r="C51" s="4" t="s">
        <v>666</v>
      </c>
      <c r="D51" s="4"/>
    </row>
    <row r="52" spans="2:4" x14ac:dyDescent="0.2">
      <c r="B52" s="4" t="s">
        <v>667</v>
      </c>
      <c r="C52" s="4"/>
      <c r="D52" s="4"/>
    </row>
    <row r="53" spans="2:4" x14ac:dyDescent="0.2">
      <c r="B53" s="4"/>
      <c r="C53" s="4"/>
      <c r="D53" s="4"/>
    </row>
    <row r="54" spans="2:4" x14ac:dyDescent="0.2">
      <c r="B54" s="4"/>
      <c r="C54" s="4"/>
      <c r="D54" s="4"/>
    </row>
    <row r="55" spans="2:4" x14ac:dyDescent="0.2">
      <c r="B55" s="4" t="s">
        <v>668</v>
      </c>
      <c r="C55" s="4" t="s">
        <v>669</v>
      </c>
      <c r="D55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6"/>
  <sheetViews>
    <sheetView showGridLines="0" tabSelected="1" topLeftCell="A16" zoomScaleNormal="100" zoomScaleSheetLayoutView="100" workbookViewId="0">
      <selection activeCell="C32" sqref="C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  <row r="30" spans="1:4" x14ac:dyDescent="0.2">
      <c r="A30" s="29" t="s">
        <v>625</v>
      </c>
      <c r="B30" s="29"/>
      <c r="C30" s="29"/>
      <c r="D30" s="29"/>
    </row>
    <row r="31" spans="1:4" x14ac:dyDescent="0.2">
      <c r="A31" s="4"/>
      <c r="B31" s="4" t="s">
        <v>664</v>
      </c>
      <c r="C31" s="4"/>
    </row>
    <row r="32" spans="1:4" x14ac:dyDescent="0.2">
      <c r="A32" s="4" t="s">
        <v>665</v>
      </c>
      <c r="B32" s="4" t="s">
        <v>666</v>
      </c>
      <c r="C32" s="4"/>
    </row>
    <row r="33" spans="1:3" x14ac:dyDescent="0.2">
      <c r="A33" s="4" t="s">
        <v>667</v>
      </c>
      <c r="B33" s="4"/>
      <c r="C33" s="4"/>
    </row>
    <row r="34" spans="1:3" x14ac:dyDescent="0.2">
      <c r="A34" s="4"/>
      <c r="B34" s="4"/>
      <c r="C34" s="4"/>
    </row>
    <row r="35" spans="1:3" x14ac:dyDescent="0.2">
      <c r="A35" s="4"/>
      <c r="B35" s="4"/>
      <c r="C35" s="4"/>
    </row>
    <row r="36" spans="1:3" x14ac:dyDescent="0.2">
      <c r="A36" s="4" t="s">
        <v>668</v>
      </c>
      <c r="B36" s="4" t="s">
        <v>669</v>
      </c>
      <c r="C36" s="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topLeftCell="A112" zoomScale="106" zoomScaleNormal="106" workbookViewId="0">
      <selection activeCell="B152" sqref="B152:D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3751564.56</v>
      </c>
      <c r="D23" s="24">
        <v>3751564.56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10877</v>
      </c>
      <c r="D62" s="24">
        <f t="shared" ref="D62:E62" si="0">SUM(D63:D70)</f>
        <v>0</v>
      </c>
      <c r="E62" s="24">
        <f t="shared" si="0"/>
        <v>0</v>
      </c>
    </row>
    <row r="63" spans="1:9" x14ac:dyDescent="0.2">
      <c r="A63" s="22">
        <v>1241</v>
      </c>
      <c r="B63" s="20" t="s">
        <v>237</v>
      </c>
      <c r="C63" s="24">
        <v>8457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2420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98541.140000000014</v>
      </c>
      <c r="D110" s="24">
        <f>SUM(D111:D119)</f>
        <v>98541.140000000014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6791.55</v>
      </c>
      <c r="D111" s="24">
        <f>C111</f>
        <v>6791.55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68916.78</v>
      </c>
      <c r="D112" s="24">
        <f t="shared" ref="D112:D119" si="1">C112</f>
        <v>68916.78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-838.65</v>
      </c>
      <c r="D117" s="24">
        <f t="shared" si="1"/>
        <v>-838.65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23671.46</v>
      </c>
      <c r="D119" s="24">
        <f t="shared" si="1"/>
        <v>23671.46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4" x14ac:dyDescent="0.2">
      <c r="A145" s="22">
        <v>2199</v>
      </c>
      <c r="B145" s="20" t="s">
        <v>298</v>
      </c>
      <c r="C145" s="24">
        <v>0</v>
      </c>
    </row>
    <row r="146" spans="1:4" x14ac:dyDescent="0.2">
      <c r="A146" s="22">
        <v>2240</v>
      </c>
      <c r="B146" s="20" t="s">
        <v>299</v>
      </c>
      <c r="C146" s="24">
        <f>SUM(C147:C149)</f>
        <v>0</v>
      </c>
    </row>
    <row r="147" spans="1:4" x14ac:dyDescent="0.2">
      <c r="A147" s="22">
        <v>2241</v>
      </c>
      <c r="B147" s="20" t="s">
        <v>300</v>
      </c>
      <c r="C147" s="24">
        <v>0</v>
      </c>
    </row>
    <row r="148" spans="1:4" x14ac:dyDescent="0.2">
      <c r="A148" s="22">
        <v>2242</v>
      </c>
      <c r="B148" s="20" t="s">
        <v>301</v>
      </c>
      <c r="C148" s="24">
        <v>0</v>
      </c>
    </row>
    <row r="149" spans="1:4" x14ac:dyDescent="0.2">
      <c r="A149" s="22">
        <v>2249</v>
      </c>
      <c r="B149" s="20" t="s">
        <v>302</v>
      </c>
      <c r="C149" s="24">
        <v>0</v>
      </c>
    </row>
    <row r="151" spans="1:4" x14ac:dyDescent="0.2">
      <c r="B151" s="20" t="s">
        <v>625</v>
      </c>
    </row>
    <row r="152" spans="1:4" x14ac:dyDescent="0.2">
      <c r="B152" s="4"/>
      <c r="C152" s="4" t="s">
        <v>664</v>
      </c>
      <c r="D152" s="4"/>
    </row>
    <row r="153" spans="1:4" x14ac:dyDescent="0.2">
      <c r="B153" s="4" t="s">
        <v>665</v>
      </c>
      <c r="C153" s="4" t="s">
        <v>666</v>
      </c>
      <c r="D153" s="4"/>
    </row>
    <row r="154" spans="1:4" x14ac:dyDescent="0.2">
      <c r="B154" s="4" t="s">
        <v>667</v>
      </c>
      <c r="C154" s="4"/>
      <c r="D154" s="4"/>
    </row>
    <row r="155" spans="1:4" x14ac:dyDescent="0.2">
      <c r="B155" s="4"/>
      <c r="C155" s="4"/>
      <c r="D155" s="4"/>
    </row>
    <row r="156" spans="1:4" x14ac:dyDescent="0.2">
      <c r="B156" s="4"/>
      <c r="C156" s="4"/>
      <c r="D156" s="4"/>
    </row>
    <row r="157" spans="1:4" x14ac:dyDescent="0.2">
      <c r="B157" s="4" t="s">
        <v>668</v>
      </c>
      <c r="C157" s="4" t="s">
        <v>669</v>
      </c>
      <c r="D157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topLeftCell="A143" zoomScaleNormal="100" workbookViewId="0">
      <selection activeCell="B227" sqref="B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103.79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103.79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103.79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8500000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8500000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8500000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4098766.87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4098766.87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19096.2</v>
      </c>
      <c r="D100" s="53">
        <f t="shared" ref="D100:D163" si="0">C100/$C$98</f>
        <v>4.6590110161595991E-3</v>
      </c>
      <c r="E100" s="49"/>
    </row>
    <row r="101" spans="1:5" x14ac:dyDescent="0.2">
      <c r="A101" s="51">
        <v>5111</v>
      </c>
      <c r="B101" s="49" t="s">
        <v>361</v>
      </c>
      <c r="C101" s="52">
        <v>0</v>
      </c>
      <c r="D101" s="53">
        <f t="shared" si="0"/>
        <v>0</v>
      </c>
      <c r="E101" s="49"/>
    </row>
    <row r="102" spans="1:5" x14ac:dyDescent="0.2">
      <c r="A102" s="51">
        <v>5112</v>
      </c>
      <c r="B102" s="49" t="s">
        <v>362</v>
      </c>
      <c r="C102" s="52">
        <v>19096.2</v>
      </c>
      <c r="D102" s="53">
        <f t="shared" si="0"/>
        <v>4.6590110161595991E-3</v>
      </c>
      <c r="E102" s="49"/>
    </row>
    <row r="103" spans="1:5" x14ac:dyDescent="0.2">
      <c r="A103" s="51">
        <v>5113</v>
      </c>
      <c r="B103" s="49" t="s">
        <v>363</v>
      </c>
      <c r="C103" s="52">
        <v>0</v>
      </c>
      <c r="D103" s="53">
        <f t="shared" si="0"/>
        <v>0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0</v>
      </c>
      <c r="D105" s="53">
        <f t="shared" si="0"/>
        <v>0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4453.7299999999996</v>
      </c>
      <c r="D107" s="53">
        <f t="shared" si="0"/>
        <v>1.0866024200102894E-3</v>
      </c>
      <c r="E107" s="49"/>
    </row>
    <row r="108" spans="1:5" x14ac:dyDescent="0.2">
      <c r="A108" s="51">
        <v>5121</v>
      </c>
      <c r="B108" s="49" t="s">
        <v>368</v>
      </c>
      <c r="C108" s="52">
        <v>1153</v>
      </c>
      <c r="D108" s="53">
        <f t="shared" si="0"/>
        <v>2.8130411818225707E-4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3300.73</v>
      </c>
      <c r="D113" s="53">
        <f t="shared" si="0"/>
        <v>8.0529830182803248E-4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4075216.94</v>
      </c>
      <c r="D117" s="53">
        <f t="shared" si="0"/>
        <v>0.99425438656383003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381</v>
      </c>
      <c r="C121" s="52">
        <v>2521.13</v>
      </c>
      <c r="D121" s="53">
        <f t="shared" si="0"/>
        <v>6.1509475409612653E-4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0</v>
      </c>
      <c r="D124" s="53">
        <f t="shared" si="0"/>
        <v>0</v>
      </c>
      <c r="E124" s="49"/>
    </row>
    <row r="125" spans="1:5" x14ac:dyDescent="0.2">
      <c r="A125" s="51">
        <v>5138</v>
      </c>
      <c r="B125" s="49" t="s">
        <v>385</v>
      </c>
      <c r="C125" s="52">
        <v>4072504.81</v>
      </c>
      <c r="D125" s="53">
        <f t="shared" si="0"/>
        <v>0.99359269242849124</v>
      </c>
      <c r="E125" s="49"/>
    </row>
    <row r="126" spans="1:5" x14ac:dyDescent="0.2">
      <c r="A126" s="51">
        <v>5139</v>
      </c>
      <c r="B126" s="49" t="s">
        <v>386</v>
      </c>
      <c r="C126" s="52">
        <v>191</v>
      </c>
      <c r="D126" s="53">
        <f t="shared" si="0"/>
        <v>4.6599381242680924E-5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19" spans="1:5" x14ac:dyDescent="0.2">
      <c r="B219" s="4"/>
      <c r="C219" s="4" t="s">
        <v>664</v>
      </c>
      <c r="D219" s="4"/>
    </row>
    <row r="220" spans="1:5" x14ac:dyDescent="0.2">
      <c r="B220" s="4" t="s">
        <v>665</v>
      </c>
      <c r="C220" s="4" t="s">
        <v>666</v>
      </c>
      <c r="D220" s="4"/>
    </row>
    <row r="221" spans="1:5" x14ac:dyDescent="0.2">
      <c r="B221" s="4" t="s">
        <v>667</v>
      </c>
      <c r="C221" s="4"/>
      <c r="D221" s="4"/>
    </row>
    <row r="222" spans="1:5" x14ac:dyDescent="0.2">
      <c r="B222" s="4"/>
      <c r="C222" s="4"/>
      <c r="D222" s="4"/>
    </row>
    <row r="223" spans="1:5" x14ac:dyDescent="0.2">
      <c r="B223" s="4"/>
      <c r="C223" s="4"/>
      <c r="D223" s="4"/>
    </row>
    <row r="224" spans="1:5" x14ac:dyDescent="0.2">
      <c r="B224" s="4" t="s">
        <v>668</v>
      </c>
      <c r="C224" s="4" t="s">
        <v>669</v>
      </c>
      <c r="D224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topLeftCell="A19" workbookViewId="0">
      <selection activeCell="B29" sqref="B29:E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4401336.92</v>
      </c>
    </row>
    <row r="15" spans="1:5" x14ac:dyDescent="0.2">
      <c r="A15" s="33">
        <v>3220</v>
      </c>
      <c r="B15" s="29" t="s">
        <v>469</v>
      </c>
      <c r="C15" s="34">
        <v>-355243.87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4" x14ac:dyDescent="0.2">
      <c r="A17" s="33">
        <v>3231</v>
      </c>
      <c r="B17" s="29" t="s">
        <v>471</v>
      </c>
      <c r="C17" s="34">
        <v>0</v>
      </c>
    </row>
    <row r="18" spans="1:4" x14ac:dyDescent="0.2">
      <c r="A18" s="33">
        <v>3232</v>
      </c>
      <c r="B18" s="29" t="s">
        <v>472</v>
      </c>
      <c r="C18" s="34">
        <v>0</v>
      </c>
    </row>
    <row r="19" spans="1:4" x14ac:dyDescent="0.2">
      <c r="A19" s="33">
        <v>3233</v>
      </c>
      <c r="B19" s="29" t="s">
        <v>473</v>
      </c>
      <c r="C19" s="34">
        <v>0</v>
      </c>
    </row>
    <row r="20" spans="1:4" x14ac:dyDescent="0.2">
      <c r="A20" s="33">
        <v>3239</v>
      </c>
      <c r="B20" s="29" t="s">
        <v>474</v>
      </c>
      <c r="C20" s="34">
        <v>0</v>
      </c>
    </row>
    <row r="21" spans="1:4" x14ac:dyDescent="0.2">
      <c r="A21" s="33">
        <v>3240</v>
      </c>
      <c r="B21" s="29" t="s">
        <v>475</v>
      </c>
      <c r="C21" s="34">
        <f>SUM(C22:C24)</f>
        <v>0</v>
      </c>
    </row>
    <row r="22" spans="1:4" x14ac:dyDescent="0.2">
      <c r="A22" s="33">
        <v>3241</v>
      </c>
      <c r="B22" s="29" t="s">
        <v>476</v>
      </c>
      <c r="C22" s="34">
        <v>0</v>
      </c>
    </row>
    <row r="23" spans="1:4" x14ac:dyDescent="0.2">
      <c r="A23" s="33">
        <v>3242</v>
      </c>
      <c r="B23" s="29" t="s">
        <v>477</v>
      </c>
      <c r="C23" s="34">
        <v>0</v>
      </c>
    </row>
    <row r="24" spans="1:4" x14ac:dyDescent="0.2">
      <c r="A24" s="33">
        <v>3243</v>
      </c>
      <c r="B24" s="29" t="s">
        <v>478</v>
      </c>
      <c r="C24" s="34">
        <v>0</v>
      </c>
    </row>
    <row r="25" spans="1:4" x14ac:dyDescent="0.2">
      <c r="A25" s="33">
        <v>3250</v>
      </c>
      <c r="B25" s="29" t="s">
        <v>479</v>
      </c>
      <c r="C25" s="34">
        <f>SUM(C26:C27)</f>
        <v>0</v>
      </c>
    </row>
    <row r="26" spans="1:4" x14ac:dyDescent="0.2">
      <c r="A26" s="33">
        <v>3251</v>
      </c>
      <c r="B26" s="29" t="s">
        <v>480</v>
      </c>
      <c r="C26" s="34">
        <v>0</v>
      </c>
    </row>
    <row r="27" spans="1:4" x14ac:dyDescent="0.2">
      <c r="A27" s="33">
        <v>3252</v>
      </c>
      <c r="B27" s="29" t="s">
        <v>481</v>
      </c>
      <c r="C27" s="34">
        <v>0</v>
      </c>
    </row>
    <row r="29" spans="1:4" x14ac:dyDescent="0.2">
      <c r="B29" s="29" t="s">
        <v>625</v>
      </c>
    </row>
    <row r="30" spans="1:4" x14ac:dyDescent="0.2">
      <c r="B30" s="4"/>
      <c r="C30" s="4" t="s">
        <v>664</v>
      </c>
      <c r="D30" s="4"/>
    </row>
    <row r="31" spans="1:4" x14ac:dyDescent="0.2">
      <c r="B31" s="4" t="s">
        <v>665</v>
      </c>
      <c r="C31" s="4" t="s">
        <v>666</v>
      </c>
      <c r="D31" s="4"/>
    </row>
    <row r="32" spans="1:4" x14ac:dyDescent="0.2">
      <c r="B32" s="4" t="s">
        <v>667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4"/>
      <c r="C34" s="4"/>
      <c r="D34" s="4"/>
    </row>
    <row r="35" spans="2:4" x14ac:dyDescent="0.2">
      <c r="B35" s="4" t="s">
        <v>668</v>
      </c>
      <c r="C35" s="4" t="s">
        <v>669</v>
      </c>
      <c r="D35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0"/>
  <sheetViews>
    <sheetView topLeftCell="A106" workbookViewId="0">
      <selection activeCell="B124" sqref="B124:E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376982.33</v>
      </c>
      <c r="D9" s="34">
        <v>2057103.56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376982.33</v>
      </c>
      <c r="D15" s="123">
        <f>SUM(D8:D14)</f>
        <v>2057103.56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4401336.92</v>
      </c>
      <c r="D47" s="123">
        <v>-1888827.3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2796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2605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2605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191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191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4401336.92</v>
      </c>
      <c r="D122" s="123">
        <f>D47+D48+D100-D106-D109</f>
        <v>-1886031.3</v>
      </c>
    </row>
    <row r="124" spans="1:4" x14ac:dyDescent="0.2">
      <c r="B124" s="29" t="s">
        <v>625</v>
      </c>
    </row>
    <row r="125" spans="1:4" x14ac:dyDescent="0.2">
      <c r="B125" s="4"/>
      <c r="C125" s="4" t="s">
        <v>664</v>
      </c>
      <c r="D125" s="4"/>
    </row>
    <row r="126" spans="1:4" x14ac:dyDescent="0.2">
      <c r="B126" s="4" t="s">
        <v>665</v>
      </c>
      <c r="C126" s="4" t="s">
        <v>666</v>
      </c>
      <c r="D126" s="4"/>
    </row>
    <row r="127" spans="1:4" x14ac:dyDescent="0.2">
      <c r="B127" s="4" t="s">
        <v>667</v>
      </c>
      <c r="C127" s="4"/>
      <c r="D127" s="4"/>
    </row>
    <row r="128" spans="1:4" x14ac:dyDescent="0.2">
      <c r="B128" s="4"/>
      <c r="C128" s="4"/>
      <c r="D128" s="4"/>
    </row>
    <row r="129" spans="2:4" x14ac:dyDescent="0.2">
      <c r="B129" s="4"/>
      <c r="C129" s="4"/>
      <c r="D129" s="4"/>
    </row>
    <row r="130" spans="2:4" x14ac:dyDescent="0.2">
      <c r="B130" s="4" t="s">
        <v>668</v>
      </c>
      <c r="C130" s="4" t="s">
        <v>669</v>
      </c>
      <c r="D130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2023-04-28T00:23:24Z</cp:lastPrinted>
  <dcterms:created xsi:type="dcterms:W3CDTF">2012-12-11T20:36:24Z</dcterms:created>
  <dcterms:modified xsi:type="dcterms:W3CDTF">2023-04-28T00:26:31Z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