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<sst xmlns="http://schemas.openxmlformats.org/spreadsheetml/2006/main" count="1001" uniqueCount="669">
  <si>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</si>
  <si>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</si>
  <si>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</si>
  <si>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</si>
  <si>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</si>
  <si>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</si>
  <si>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</si>
  <si>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</si>
  <si>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</si>
  <si>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</si>
  <si>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</si>
  <si>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</si>
  <si>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</si>
  <si>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</si>
  <si>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</si>
  <si>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</si>
  <si>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</si>
  <si>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</si>
  <si>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</si>
  <si>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</si>
  <si>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</si>
  <si>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</si>
  <si>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</si>
  <si>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</si>
  <si>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</si>
  <si>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</si>
  <si>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</si>
  <si>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</si>
  <si>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</si>
  <si>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</si>
  <si>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</si>
  <si>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</si>
  <si>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</si>
  <si>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</si>
  <si>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</si>
  <si>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</si>
  <si>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</si>
  <si>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</si>
  <si>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</si>
  <si>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</si>
  <si>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</si>
  <si>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</si>
  <si>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</si>
  <si>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</si>
  <si>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</si>
  <si>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</si>
  <si>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</si>
  <si>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</si>
  <si>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</si>
  <si>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</si>
  <si>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</si>
  <si>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</si>
  <si>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</si>
  <si>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</si>
  <si>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</si>
  <si>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</si>
  <si>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</si>
  <si>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</si>
  <si>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</si>
  <si>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</si>
  <si>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</si>
  <si>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</si>
  <si>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</si>
  <si>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</si>
  <si>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</si>
  <si>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</si>
  <si>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</si>
  <si>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</si>
  <si>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</si>
  <si>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</si>
  <si>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</si>
  <si>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</si>
  <si>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</si>
  <si>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</si>
  <si>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</si>
  <si>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</si>
  <si>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</si>
  <si>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</si>
  <si>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</si>
  <si>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</si>
  <si>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</si>
  <si>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</si>
  <si>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</si>
  <si>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</si>
  <si>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</si>
  <si>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</si>
  <si>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</si>
  <si>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</si>
  <si>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</si>
  <si>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</si>
  <si>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</si>
  <si>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</si>
  <si>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</si>
  <si>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</si>
  <si>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</si>
  <si>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</si>
  <si>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</si>
  <si>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</si>
  <si>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</si>
  <si>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</si>
  <si>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</si>
  <si>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</si>
  <si>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</si>
  <si>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</si>
  <si>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</si>
  <si>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</si>
  <si>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</si>
  <si>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</si>
  <si>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</si>
  <si>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</si>
  <si>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</si>
  <si>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</si>
  <si>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</si>
  <si>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</si>
  <si>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</si>
  <si>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</si>
  <si>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</si>
  <si>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</si>
  <si>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</si>
  <si>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</si>
  <si>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</si>
  <si>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</si>
  <si>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</si>
  <si>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</si>
  <si>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</si>
  <si>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</si>
  <si>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</si>
  <si>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</si>
  <si>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</si>
  <si>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</si>
  <si>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</si>
  <si>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</si>
  <si>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</si>
  <si>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</si>
  <si>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</si>
  <si>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</si>
  <si>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</si>
  <si>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</si>
  <si>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</si>
  <si>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</si>
  <si>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</si>
  <si>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</si>
  <si>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</si>
  <si>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</si>
  <si>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</si>
  <si>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</si>
  <si>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</si>
  <si>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</si>
  <si>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</si>
  <si>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</si>
  <si>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</si>
  <si>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</si>
  <si>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</si>
  <si>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</si>
  <si>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</si>
  <si>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</si>
  <si>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</si>
  <si>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</si>
  <si>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</si>
  <si>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</si>
  <si>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</si>
  <si>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</si>
  <si>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</si>
  <si>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</si>
  <si>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</si>
  <si>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</si>
  <si>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</si>
  <si>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</si>
  <si>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</si>
  <si>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</si>
  <si>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</si>
  <si>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</si>
  <si>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</si>
  <si>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</si>
  <si>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</si>
  <si>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</si>
  <si>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</si>
  <si>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</si>
  <si>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</si>
  <si>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</si>
  <si>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</si>
  <si>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</si>
  <si>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</si>
  <si>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</si>
  <si>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</si>
  <si>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</si>
  <si>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</si>
  <si>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</si>
  <si>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</si>
  <si>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</si>
  <si>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</si>
  <si>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</si>
  <si>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</si>
  <si>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</si>
  <si>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</si>
  <si>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</si>
  <si>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</si>
  <si>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</si>
  <si>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</si>
  <si>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</si>
  <si>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</si>
  <si>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</si>
  <si>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</si>
  <si>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</si>
  <si>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</si>
  <si>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</si>
  <si>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</si>
  <si>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</si>
  <si>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</si>
  <si>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</si>
  <si>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</si>
  <si>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</si>
  <si>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</si>
  <si>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</si>
  <si>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</si>
  <si>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</si>
  <si>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</si>
  <si>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</si>
  <si>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</si>
  <si>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</si>
  <si>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</si>
  <si>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</si>
  <si>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</si>
  <si>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</si>
  <si>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</si>
  <si>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</si>
  <si>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</si>
  <si>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</si>
  <si>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</si>
  <si>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</si>
  <si>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</si>
  <si>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</si>
  <si>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</si>
  <si>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</si>
  <si>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</si>
  <si>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</si>
  <si>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</si>
  <si>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</si>
  <si>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</si>
  <si>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</si>
  <si>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</si>
  <si>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</si>
  <si>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</si>
  <si>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</si>
  <si>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</si>
  <si>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</si>
  <si>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</si>
  <si>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</si>
  <si>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</si>
  <si>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</si>
  <si>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</si>
  <si>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</si>
  <si>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</si>
  <si>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</si>
  <si>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</si>
  <si>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</si>
  <si>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</si>
  <si>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</si>
  <si>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</si>
  <si>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</si>
  <si>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</si>
  <si>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</si>
  <si>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</si>
  <si>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</si>
  <si>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</si>
  <si>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</si>
  <si>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</si>
  <si>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</si>
  <si>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</si>
  <si>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</si>
  <si>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</si>
  <si>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</si>
  <si>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</si>
  <si>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</si>
  <si>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</si>
  <si>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</si>
  <si>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</si>
  <si>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</si>
  <si>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</si>
  <si>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</si>
  <si>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</si>
  <si>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</si>
  <si>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</si>
  <si>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</si>
  <si>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</si>
  <si>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</si>
  <si>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</si>
  <si>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</si>
  <si>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</si>
  <si>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</si>
  <si>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</si>
  <si>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</si>
  <si>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</si>
  <si>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</si>
  <si>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</si>
  <si>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</si>
  <si>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</si>
  <si>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</si>
  <si>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</si>
  <si>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</si>
  <si>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</si>
  <si>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</si>
  <si>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</si>
  <si>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</si>
  <si>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</si>
  <si>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</si>
  <si>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</si>
  <si>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</si>
  <si>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</si>
  <si>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</si>
  <si>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</si>
  <si>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</si>
  <si>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</si>
  <si>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</si>
  <si>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</si>
  <si>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</si>
  <si>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</si>
  <si>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</si>
  <si>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</si>
  <si>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</si>
  <si>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</si>
  <si>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</si>
  <si>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</si>
  <si>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</si>
  <si>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</si>
  <si>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</si>
  <si>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</si>
  <si>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</si>
  <si>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</si>
  <si>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</si>
  <si>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</si>
  <si>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</si>
  <si>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</si>
  <si>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</si>
  <si>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</si>
  <si>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</si>
  <si>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</si>
  <si>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</si>
  <si>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</si>
  <si>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</si>
  <si>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</si>
  <si>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</si>
  <si>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</si>
  <si>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</si>
  <si>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</si>
  <si>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</si>
  <si>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</si>
  <si>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</si>
  <si>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</si>
  <si>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</si>
  <si>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</si>
  <si>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</si>
  <si>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</si>
  <si>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</si>
  <si>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</si>
  <si>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</si>
  <si>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</si>
  <si>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</si>
  <si>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</si>
  <si>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</si>
  <si>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</si>
  <si>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</si>
  <si>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</si>
  <si>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</si>
  <si>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</si>
  <si>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</si>
  <si>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</si>
  <si>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</si>
  <si>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</si>
  <si>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</si>
  <si>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</si>
  <si>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</si>
  <si>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</si>
  <si>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</si>
  <si>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</si>
  <si>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</si>
  <si>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</si>
  <si>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</si>
  <si>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</si>
  <si>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</si>
  <si>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</si>
  <si>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</si>
  <si>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</si>
  <si>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</si>
  <si>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</si>
  <si>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</si>
  <si>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</si>
  <si>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</si>
  <si>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</si>
  <si>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</si>
  <si>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</si>
  <si>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</si>
  <si>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</si>
  <si>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</si>
  <si>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</si>
  <si>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</si>
  <si>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</si>
  <si>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</si>
  <si>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</si>
  <si>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</si>
  <si>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</si>
  <si>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</si>
  <si>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</si>
  <si>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</si>
  <si>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</si>
  <si>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</si>
  <si>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</si>
  <si>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</si>
  <si>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</si>
  <si>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</si>
  <si>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</si>
  <si>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</si>
  <si>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</si>
  <si>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</si>
  <si>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</si>
  <si>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</si>
  <si>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</si>
  <si>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</si>
  <si>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</si>
  <si>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</si>
  <si>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</si>
  <si>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</si>
  <si>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</si>
  <si>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</si>
  <si>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</si>
  <si>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</si>
  <si>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</si>
  <si>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</si>
  <si>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</si>
  <si>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</si>
  <si>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</si>
  <si>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</si>
  <si>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</si>
  <si>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</si>
  <si>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</si>
  <si>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</si>
  <si>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</si>
  <si>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</si>
  <si>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</si>
  <si>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</si>
  <si>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</si>
  <si>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</si>
  <si>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</si>
  <si>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</si>
  <si>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</si>
  <si>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</si>
  <si>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</si>
  <si>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</si>
  <si>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</si>
  <si>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</si>
  <si>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</si>
  <si>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</si>
  <si>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</si>
  <si>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</si>
  <si>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</si>
  <si>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</si>
  <si>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</si>
  <si>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</si>
  <si>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</si>
  <si>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</si>
  <si>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</si>
  <si>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</si>
  <si>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</si>
  <si>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</si>
  <si>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</si>
  <si>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</si>
  <si>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</si>
  <si>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</si>
  <si>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</si>
  <si>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</si>
  <si>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</si>
  <si>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</si>
  <si>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</si>
  <si>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</si>
  <si>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</si>
  <si>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</si>
  <si>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</si>
  <si>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</si>
  <si>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</si>
  <si>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</si>
  <si>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</si>
  <si>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</si>
  <si>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</si>
  <si>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</si>
  <si>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</si>
  <si>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</si>
  <si>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</si>
  <si>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</si>
  <si>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</si>
  <si>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</si>
  <si>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</si>
  <si>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</si>
  <si>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</si>
  <si>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</si>
  <si>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</si>
  <si>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</si>
  <si>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</si>
  <si>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</si>
  <si>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</si>
  <si>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</si>
  <si>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</si>
  <si>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</si>
  <si>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</si>
  <si>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</si>
  <si>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</si>
  <si>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</si>
  <si>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</si>
  <si>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</si>
  <si>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</si>
  <si>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</si>
  <si>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</si>
  <si>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</si>
  <si>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</si>
  <si>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</si>
  <si>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</si>
  <si>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</si>
  <si>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</si>
  <si>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</si>
  <si>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</si>
  <si>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</si>
  <si>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</si>
  <si>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</si>
  <si>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</si>
  <si>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</si>
  <si>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</si>
  <si>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</si>
  <si>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</si>
  <si>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</si>
  <si>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</si>
  <si>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</si>
  <si>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</si>
  <si>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</si>
  <si>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</si>
  <si>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</si>
  <si>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</si>
  <si>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</si>
  <si>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</si>
  <si>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</si>
  <si>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</si>
  <si>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</si>
  <si>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</si>
  <si>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</si>
  <si>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</si>
  <si>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</si>
  <si>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</si>
  <si>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</si>
  <si>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</si>
  <si>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</si>
  <si>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</si>
  <si>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</si>
  <si>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</si>
  <si>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</si>
  <si>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</si>
  <si>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</si>
  <si>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</si>
  <si>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</si>
  <si>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</si>
  <si>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</si>
  <si>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</si>
  <si>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</si>
  <si>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</si>
  <si>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</si>
  <si>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</si>
  <si>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</si>
  <si>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</si>
  <si>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</si>
  <si>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</si>
  <si>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</si>
  <si>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</si>
  <si>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</si>
  <si>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</si>
  <si>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</si>
  <si>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</si>
  <si>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</si>
  <si>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</si>
  <si>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</si>
  <si>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</si>
  <si>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</si>
  <si>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</si>
  <si>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</si>
  <si>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</si>
  <si>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</si>
  <si>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</si>
  <si>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</si>
  <si>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</si>
  <si>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</si>
  <si>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</si>
  <si>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</si>
  <si>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</si>
  <si>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</si>
  <si>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</si>
  <si>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</si>
  <si>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</si>
  <si>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</si>
  <si>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</si>
  <si>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</si>
  <si>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</si>
  <si>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</si>
  <si>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</si>
  <si>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</si>
  <si>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</si>
  <si>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</si>
  <si>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</si>
  <si>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</si>
  <si>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</si>
  <si>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</si>
  <si>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</si>
  <si>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</si>
  <si>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</si>
  <si>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</si>
  <si>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</si>
  <si>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</si>
  <si>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</si>
  <si>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</si>
  <si>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</si>
  <si>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</si>
  <si>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</si>
  <si>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</si>
  <si>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</si>
  <si>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</si>
  <si>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</si>
  <si>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</si>
  <si>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</si>
  <si>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</si>
  <si>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</si>
  <si>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</si>
  <si>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</si>
  <si>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</si>
  <si>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</si>
  <si>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</si>
  <si>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</si>
  <si>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</si>
  <si>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</si>
  <si>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</si>
  <si>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</si>
  <si>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</si>
  <si>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</si>
  <si>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</si>
  <si>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</si>
  <si>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</si>
  <si>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</si>
  <si>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</si>
  <si>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</si>
  <si>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</si>
  <si>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</si>
  <si>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</si>
  <si>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</si>
  <si>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</si>
  <si>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</si>
  <si>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</si>
  <si>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</si>
  <si>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</si>
  <si>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</si>
  <si>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</si>
  <si>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</si>
  <si>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</si>
  <si>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</si>
  <si>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</si>
  <si>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</si>
  <si>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</si>
  <si>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</si>
  <si>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</si>
  <si>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  de Moroleón, Gto.</t>
  </si>
  <si>
    <t>Correspondiente del 1 de Enero al 30 de Septiembre de 2023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</si>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</sst>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wrapText="1"/>
      <protection locked="0"/>
    </xf>
    <xf numFmtId="4" fontId="3" fillId="0" borderId="0" xfId="3" applyNumberFormat="1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wrapText="1"/>
      <protection locked="0"/>
    </xf>
    <xf numFmtId="4" fontId="3" fillId="0" borderId="0" xfId="3" applyNumberFormat="1" applyFont="1" applyAlignment="1" applyProtection="1">
      <alignment horizontal="right" vertical="top" wrapText="1"/>
      <protection locked="0"/>
    </xf>
    <xf numFmtId="0" fontId="4" fillId="0" borderId="0" xfId="3" applyAlignment="1" applyProtection="1">
      <alignment horizontal="left" vertical="top" indent="1"/>
      <protection locked="0"/>
    </xf>
    <xf numFmtId="0" fontId="0" fillId="0" borderId="0" xfId="0" applyProtection="1"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56" sqref="B5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3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  <row r="45" spans="1:2" x14ac:dyDescent="0.2">
      <c r="A45" s="177"/>
      <c r="B45" s="179" t="s">
        <v>664</v>
      </c>
    </row>
    <row r="46" spans="1:2" x14ac:dyDescent="0.2">
      <c r="A46" s="177" t="s">
        <v>665</v>
      </c>
      <c r="B46" s="179" t="s">
        <v>666</v>
      </c>
    </row>
    <row r="47" spans="1:2" x14ac:dyDescent="0.2">
      <c r="A47" s="177"/>
      <c r="B47" s="179"/>
    </row>
    <row r="48" spans="1:2" x14ac:dyDescent="0.2">
      <c r="A48" s="177"/>
      <c r="B48" s="179"/>
    </row>
    <row r="49" spans="1:2" ht="22.5" x14ac:dyDescent="0.2">
      <c r="A49" s="177" t="s">
        <v>667</v>
      </c>
      <c r="B49" s="179" t="s">
        <v>668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paperSize="5"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opLeftCell="A7" workbookViewId="0">
      <selection activeCell="C41" sqref="C4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16047906.52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16047906.52</v>
      </c>
    </row>
    <row r="22" spans="1:3" x14ac:dyDescent="0.2">
      <c r="B22" s="38" t="s">
        <v>625</v>
      </c>
    </row>
    <row r="23" spans="1:3" ht="15" x14ac:dyDescent="0.25">
      <c r="B23" s="185"/>
      <c r="C23" s="185"/>
    </row>
    <row r="24" spans="1:3" x14ac:dyDescent="0.2">
      <c r="B24" s="177"/>
      <c r="C24" s="178" t="s">
        <v>664</v>
      </c>
    </row>
    <row r="25" spans="1:3" x14ac:dyDescent="0.2">
      <c r="B25" s="177" t="s">
        <v>665</v>
      </c>
      <c r="C25" s="178" t="s">
        <v>666</v>
      </c>
    </row>
    <row r="26" spans="1:3" x14ac:dyDescent="0.2">
      <c r="B26" s="177"/>
      <c r="C26" s="178"/>
    </row>
    <row r="27" spans="1:3" x14ac:dyDescent="0.2">
      <c r="B27" s="177"/>
      <c r="C27" s="178"/>
    </row>
    <row r="28" spans="1:3" x14ac:dyDescent="0.2">
      <c r="B28" s="177" t="s">
        <v>667</v>
      </c>
      <c r="C28" s="178" t="s">
        <v>668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5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topLeftCell="A16" workbookViewId="0">
      <selection activeCell="B49" sqref="B49:B50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1607235.81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1160000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1160000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447235.81000000006</v>
      </c>
    </row>
    <row r="39" spans="1:3" x14ac:dyDescent="0.2">
      <c r="B39" s="38" t="s">
        <v>625</v>
      </c>
    </row>
    <row r="41" spans="1:3" ht="15" x14ac:dyDescent="0.25">
      <c r="B41" s="185"/>
      <c r="C41" s="185"/>
    </row>
    <row r="42" spans="1:3" x14ac:dyDescent="0.2">
      <c r="B42" s="177"/>
      <c r="C42" s="178" t="s">
        <v>664</v>
      </c>
    </row>
    <row r="43" spans="1:3" x14ac:dyDescent="0.2">
      <c r="B43" s="177" t="s">
        <v>665</v>
      </c>
      <c r="C43" s="178" t="s">
        <v>666</v>
      </c>
    </row>
    <row r="44" spans="1:3" x14ac:dyDescent="0.2">
      <c r="B44" s="177"/>
      <c r="C44" s="178"/>
    </row>
    <row r="45" spans="1:3" x14ac:dyDescent="0.2">
      <c r="B45" s="177"/>
      <c r="C45" s="178"/>
    </row>
    <row r="46" spans="1:3" x14ac:dyDescent="0.2">
      <c r="B46" s="177" t="s">
        <v>667</v>
      </c>
      <c r="C46" s="178" t="s">
        <v>668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8" workbookViewId="0">
      <selection activeCell="B51" sqref="B51:C5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8432963</v>
      </c>
      <c r="E36" s="34">
        <v>0</v>
      </c>
      <c r="F36" s="34">
        <f t="shared" si="0"/>
        <v>8432963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16109372.560000001</v>
      </c>
      <c r="E37" s="34">
        <v>8494429.0399999991</v>
      </c>
      <c r="F37" s="34">
        <f t="shared" si="0"/>
        <v>24603801.600000001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8384000</v>
      </c>
      <c r="F39" s="34">
        <f t="shared" si="0"/>
        <v>8384000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4928771.88</v>
      </c>
      <c r="E40" s="34">
        <v>2735134.64</v>
      </c>
      <c r="F40" s="34">
        <f t="shared" si="0"/>
        <v>7663906.5199999996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8432963</v>
      </c>
      <c r="F41" s="34">
        <f t="shared" si="0"/>
        <v>8432963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9869802.1999999993</v>
      </c>
      <c r="E42" s="34">
        <v>6276274.5099999998</v>
      </c>
      <c r="F42" s="34">
        <f t="shared" si="0"/>
        <v>16146076.709999999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1006834.69</v>
      </c>
      <c r="F43" s="34">
        <f t="shared" si="0"/>
        <v>1006834.69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5622073.5300000003</v>
      </c>
      <c r="E44" s="34">
        <v>1383039.34</v>
      </c>
      <c r="F44" s="34">
        <f t="shared" si="0"/>
        <v>7005112.8700000001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223947.07</v>
      </c>
      <c r="E45" s="34">
        <v>223947.07</v>
      </c>
      <c r="F45" s="34">
        <f t="shared" si="0"/>
        <v>447894.14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331113.26</v>
      </c>
      <c r="E46" s="34">
        <v>298419.75</v>
      </c>
      <c r="F46" s="34">
        <f t="shared" si="0"/>
        <v>629533.01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241879.03</v>
      </c>
      <c r="E47" s="34">
        <v>1332663.27</v>
      </c>
      <c r="F47" s="34">
        <f t="shared" si="0"/>
        <v>1574542.3</v>
      </c>
    </row>
    <row r="49" spans="2:3" x14ac:dyDescent="0.2">
      <c r="B49" s="29" t="s">
        <v>625</v>
      </c>
    </row>
    <row r="51" spans="2:3" ht="15" x14ac:dyDescent="0.25">
      <c r="B51" s="185"/>
      <c r="C51" s="185"/>
    </row>
    <row r="52" spans="2:3" x14ac:dyDescent="0.2">
      <c r="B52" s="177"/>
      <c r="C52" s="178" t="s">
        <v>664</v>
      </c>
    </row>
    <row r="53" spans="2:3" x14ac:dyDescent="0.2">
      <c r="B53" s="177" t="s">
        <v>665</v>
      </c>
      <c r="C53" s="178" t="s">
        <v>666</v>
      </c>
    </row>
    <row r="54" spans="2:3" x14ac:dyDescent="0.2">
      <c r="B54" s="177"/>
      <c r="C54" s="178"/>
    </row>
    <row r="55" spans="2:3" x14ac:dyDescent="0.2">
      <c r="B55" s="177"/>
      <c r="C55" s="178"/>
    </row>
    <row r="56" spans="2:3" x14ac:dyDescent="0.2">
      <c r="B56" s="177" t="s">
        <v>667</v>
      </c>
      <c r="C56" s="178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zoomScaleSheetLayoutView="100" workbookViewId="0">
      <selection activeCell="C16" sqref="C1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ht="15" x14ac:dyDescent="0.25">
      <c r="A29" s="185"/>
      <c r="B29" s="185"/>
      <c r="C29" s="113"/>
      <c r="D29" s="113"/>
    </row>
    <row r="30" spans="1:4" x14ac:dyDescent="0.2">
      <c r="A30" s="177"/>
      <c r="B30" s="178" t="s">
        <v>664</v>
      </c>
    </row>
    <row r="31" spans="1:4" x14ac:dyDescent="0.2">
      <c r="A31" s="177" t="s">
        <v>665</v>
      </c>
      <c r="B31" s="178" t="s">
        <v>666</v>
      </c>
    </row>
    <row r="32" spans="1:4" x14ac:dyDescent="0.2">
      <c r="A32" s="177"/>
      <c r="B32" s="178"/>
    </row>
    <row r="33" spans="1:2" x14ac:dyDescent="0.2">
      <c r="A33" s="177"/>
      <c r="B33" s="178"/>
    </row>
    <row r="34" spans="1:2" x14ac:dyDescent="0.2">
      <c r="A34" s="177" t="s">
        <v>667</v>
      </c>
      <c r="B34" s="178" t="s">
        <v>668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26" zoomScale="106" zoomScaleNormal="106" workbookViewId="0">
      <selection activeCell="A152" sqref="A152:B15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5129.71</v>
      </c>
      <c r="D15" s="24">
        <v>5129.71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7920000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1104201.47</v>
      </c>
      <c r="D20" s="24">
        <v>1104201.47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9834086.7699999996</v>
      </c>
      <c r="D23" s="24">
        <v>9834086.7699999996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4660386.12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237667.73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4293534.54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129183.85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64235.54</v>
      </c>
      <c r="D62" s="24">
        <f t="shared" ref="D62:E62" si="0">SUM(D63:D70)</f>
        <v>0</v>
      </c>
      <c r="E62" s="24">
        <f t="shared" si="0"/>
        <v>42228.06</v>
      </c>
    </row>
    <row r="63" spans="1:9" x14ac:dyDescent="0.2">
      <c r="A63" s="22">
        <v>1241</v>
      </c>
      <c r="B63" s="20" t="s">
        <v>237</v>
      </c>
      <c r="C63" s="24">
        <v>59485.54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3100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42228.06</v>
      </c>
    </row>
    <row r="68" spans="1:9" x14ac:dyDescent="0.2">
      <c r="A68" s="22">
        <v>1246</v>
      </c>
      <c r="B68" s="20" t="s">
        <v>242</v>
      </c>
      <c r="C68" s="24">
        <v>1649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25212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56257.09</v>
      </c>
      <c r="D110" s="24">
        <f>SUM(D111:D119)</f>
        <v>56257.09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3627</v>
      </c>
      <c r="D111" s="24">
        <f>C111</f>
        <v>3627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32932.92</v>
      </c>
      <c r="D112" s="24">
        <f t="shared" ref="D112:D119" si="1">C112</f>
        <v>32932.92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5742.82</v>
      </c>
      <c r="D117" s="24">
        <f t="shared" si="1"/>
        <v>5742.82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13954.35</v>
      </c>
      <c r="D119" s="24">
        <f t="shared" si="1"/>
        <v>13954.35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  <row r="152" spans="1:3" x14ac:dyDescent="0.2">
      <c r="A152" s="177"/>
      <c r="B152" s="179" t="s">
        <v>664</v>
      </c>
    </row>
    <row r="153" spans="1:3" ht="22.5" x14ac:dyDescent="0.2">
      <c r="A153" s="177" t="s">
        <v>665</v>
      </c>
      <c r="B153" s="179" t="s">
        <v>666</v>
      </c>
    </row>
    <row r="154" spans="1:3" x14ac:dyDescent="0.2">
      <c r="A154" s="177"/>
      <c r="B154" s="179"/>
    </row>
    <row r="155" spans="1:3" x14ac:dyDescent="0.2">
      <c r="A155" s="177"/>
      <c r="B155" s="179"/>
    </row>
    <row r="156" spans="1:3" ht="33.75" x14ac:dyDescent="0.2">
      <c r="A156" s="177" t="s">
        <v>667</v>
      </c>
      <c r="B156" s="179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7"/>
  <sheetViews>
    <sheetView zoomScaleNormal="100" zoomScaleSheetLayoutView="110" workbookViewId="0">
      <pane ySplit="2" topLeftCell="A53" activePane="bottomLeft" state="frozen"/>
      <selection activeCell="A14" sqref="A14:B14"/>
      <selection pane="bottomLeft" activeCell="B70" sqref="B70"/>
    </sheetView>
  </sheetViews>
  <sheetFormatPr baseColWidth="10" defaultColWidth="0" defaultRowHeight="11.25" x14ac:dyDescent="0.2"/>
  <cols>
    <col min="1" max="1" width="10.1406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  <row r="64" spans="1:2" x14ac:dyDescent="0.2">
      <c r="A64" s="177"/>
      <c r="B64" s="179" t="s">
        <v>664</v>
      </c>
    </row>
    <row r="65" spans="1:2" ht="33.75" x14ac:dyDescent="0.2">
      <c r="A65" s="177" t="s">
        <v>665</v>
      </c>
      <c r="B65" s="181" t="s">
        <v>666</v>
      </c>
    </row>
    <row r="66" spans="1:2" ht="33.75" x14ac:dyDescent="0.2">
      <c r="A66" s="182" t="s">
        <v>667</v>
      </c>
      <c r="B66" s="180" t="s">
        <v>668</v>
      </c>
    </row>
    <row r="67" spans="1:2" x14ac:dyDescent="0.2">
      <c r="A67" s="177"/>
      <c r="B67" s="179"/>
    </row>
  </sheetData>
  <pageMargins left="0.70866141732283472" right="0.70866141732283472" top="0.74803149606299213" bottom="0.74803149606299213" header="0.31496062992125984" footer="0.31496062992125984"/>
  <pageSetup paperSize="5" scale="53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A181" zoomScaleNormal="100" workbookViewId="0">
      <selection activeCell="E219" sqref="E21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15771343.450000001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123.88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123.88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15771219.57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15771219.57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276563.07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276563.07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276563.07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447235.80999999994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447235.80999999994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275363.34999999998</v>
      </c>
      <c r="D100" s="53">
        <f t="shared" ref="D100:D163" si="0">C100/$C$98</f>
        <v>0.61570058533550798</v>
      </c>
      <c r="E100" s="49"/>
    </row>
    <row r="101" spans="1:5" x14ac:dyDescent="0.2">
      <c r="A101" s="51">
        <v>5111</v>
      </c>
      <c r="B101" s="49" t="s">
        <v>361</v>
      </c>
      <c r="C101" s="52">
        <v>174716.31</v>
      </c>
      <c r="D101" s="53">
        <f t="shared" si="0"/>
        <v>0.39065814072446486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4547.3500000000004</v>
      </c>
      <c r="D103" s="53">
        <f t="shared" si="0"/>
        <v>1.0167678657037774E-2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365</v>
      </c>
      <c r="C105" s="52">
        <v>96099.69</v>
      </c>
      <c r="D105" s="53">
        <f t="shared" si="0"/>
        <v>0.21487476595400537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0</v>
      </c>
      <c r="D107" s="53">
        <f t="shared" si="0"/>
        <v>0</v>
      </c>
      <c r="E107" s="49"/>
    </row>
    <row r="108" spans="1:5" x14ac:dyDescent="0.2">
      <c r="A108" s="51">
        <v>5121</v>
      </c>
      <c r="B108" s="49" t="s">
        <v>368</v>
      </c>
      <c r="C108" s="52">
        <v>0</v>
      </c>
      <c r="D108" s="53">
        <f t="shared" si="0"/>
        <v>0</v>
      </c>
      <c r="E108" s="49"/>
    </row>
    <row r="109" spans="1:5" x14ac:dyDescent="0.2">
      <c r="A109" s="51">
        <v>5122</v>
      </c>
      <c r="B109" s="49" t="s">
        <v>369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0</v>
      </c>
      <c r="D113" s="53">
        <f t="shared" si="0"/>
        <v>0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0</v>
      </c>
      <c r="D116" s="53">
        <f t="shared" si="0"/>
        <v>0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171872.46</v>
      </c>
      <c r="D117" s="53">
        <f t="shared" si="0"/>
        <v>0.38429941466449213</v>
      </c>
      <c r="E117" s="49"/>
    </row>
    <row r="118" spans="1:5" x14ac:dyDescent="0.2">
      <c r="A118" s="51">
        <v>5131</v>
      </c>
      <c r="B118" s="49" t="s">
        <v>378</v>
      </c>
      <c r="C118" s="52">
        <v>0</v>
      </c>
      <c r="D118" s="53">
        <f t="shared" si="0"/>
        <v>0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380</v>
      </c>
      <c r="C120" s="52">
        <v>142986.74</v>
      </c>
      <c r="D120" s="53">
        <f t="shared" si="0"/>
        <v>0.31971218941524387</v>
      </c>
      <c r="E120" s="49"/>
    </row>
    <row r="121" spans="1:5" x14ac:dyDescent="0.2">
      <c r="A121" s="51">
        <v>5134</v>
      </c>
      <c r="B121" s="49" t="s">
        <v>381</v>
      </c>
      <c r="C121" s="52">
        <v>2674.96</v>
      </c>
      <c r="D121" s="53">
        <f t="shared" si="0"/>
        <v>5.9810952973555504E-3</v>
      </c>
      <c r="E121" s="49"/>
    </row>
    <row r="122" spans="1:5" x14ac:dyDescent="0.2">
      <c r="A122" s="51">
        <v>5135</v>
      </c>
      <c r="B122" s="49" t="s">
        <v>382</v>
      </c>
      <c r="C122" s="52">
        <v>0</v>
      </c>
      <c r="D122" s="53">
        <f t="shared" si="0"/>
        <v>0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8095.76</v>
      </c>
      <c r="D124" s="53">
        <f t="shared" si="0"/>
        <v>1.8101770517884069E-2</v>
      </c>
      <c r="E124" s="49"/>
    </row>
    <row r="125" spans="1:5" x14ac:dyDescent="0.2">
      <c r="A125" s="51">
        <v>5138</v>
      </c>
      <c r="B125" s="49" t="s">
        <v>385</v>
      </c>
      <c r="C125" s="52">
        <v>8000</v>
      </c>
      <c r="D125" s="53">
        <f t="shared" si="0"/>
        <v>1.7887655284132997E-2</v>
      </c>
      <c r="E125" s="49"/>
    </row>
    <row r="126" spans="1:5" x14ac:dyDescent="0.2">
      <c r="A126" s="51">
        <v>5139</v>
      </c>
      <c r="B126" s="49" t="s">
        <v>386</v>
      </c>
      <c r="C126" s="52">
        <v>10115</v>
      </c>
      <c r="D126" s="53">
        <f t="shared" si="0"/>
        <v>2.2616704149875658E-2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  <row r="220" spans="1:5" x14ac:dyDescent="0.2">
      <c r="B220" s="177"/>
      <c r="C220" s="178" t="s">
        <v>664</v>
      </c>
    </row>
    <row r="221" spans="1:5" x14ac:dyDescent="0.2">
      <c r="B221" s="177" t="s">
        <v>665</v>
      </c>
      <c r="C221" s="178" t="s">
        <v>666</v>
      </c>
    </row>
    <row r="222" spans="1:5" x14ac:dyDescent="0.2">
      <c r="B222" s="177"/>
      <c r="C222" s="178"/>
    </row>
    <row r="223" spans="1:5" x14ac:dyDescent="0.2">
      <c r="B223" s="177"/>
      <c r="C223" s="178"/>
    </row>
    <row r="224" spans="1:5" ht="22.5" x14ac:dyDescent="0.2">
      <c r="B224" s="177" t="s">
        <v>667</v>
      </c>
      <c r="C224" s="178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9" sqref="B2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77"/>
      <c r="B19" s="181" t="s">
        <v>664</v>
      </c>
    </row>
    <row r="20" spans="1:2" ht="33.75" x14ac:dyDescent="0.2">
      <c r="A20" s="177" t="s">
        <v>665</v>
      </c>
      <c r="B20" s="181" t="s">
        <v>666</v>
      </c>
    </row>
    <row r="21" spans="1:2" x14ac:dyDescent="0.2">
      <c r="A21" s="177"/>
      <c r="B21" s="181"/>
    </row>
    <row r="22" spans="1:2" x14ac:dyDescent="0.2">
      <c r="A22" s="177"/>
      <c r="B22" s="181"/>
    </row>
    <row r="23" spans="1:2" ht="45" x14ac:dyDescent="0.2">
      <c r="A23" s="177" t="s">
        <v>667</v>
      </c>
      <c r="B23" s="181" t="s">
        <v>668</v>
      </c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35" sqref="D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4340613.0599999996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15600670.710000001</v>
      </c>
    </row>
    <row r="15" spans="1:5" x14ac:dyDescent="0.2">
      <c r="A15" s="33">
        <v>3220</v>
      </c>
      <c r="B15" s="29" t="s">
        <v>469</v>
      </c>
      <c r="C15" s="34">
        <v>1835719.55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1" spans="1:3" x14ac:dyDescent="0.2">
      <c r="A31" s="177"/>
      <c r="B31" s="183" t="s">
        <v>664</v>
      </c>
    </row>
    <row r="32" spans="1:3" ht="22.5" x14ac:dyDescent="0.2">
      <c r="A32" s="177" t="s">
        <v>665</v>
      </c>
      <c r="B32" s="183" t="s">
        <v>666</v>
      </c>
    </row>
    <row r="33" spans="1:2" x14ac:dyDescent="0.2">
      <c r="A33" s="177"/>
      <c r="B33" s="183"/>
    </row>
    <row r="34" spans="1:2" x14ac:dyDescent="0.2">
      <c r="A34" s="177"/>
      <c r="B34" s="183"/>
    </row>
    <row r="35" spans="1:2" ht="33.75" x14ac:dyDescent="0.2">
      <c r="A35" s="177" t="s">
        <v>667</v>
      </c>
      <c r="B35" s="183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10" workbookViewId="0">
      <selection activeCell="B22" sqref="B2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  <row r="10" spans="1:2" x14ac:dyDescent="0.2">
      <c r="A10" s="177"/>
      <c r="B10" s="179" t="s">
        <v>664</v>
      </c>
    </row>
    <row r="11" spans="1:2" ht="22.5" x14ac:dyDescent="0.2">
      <c r="A11" s="177" t="s">
        <v>665</v>
      </c>
      <c r="B11" s="179" t="s">
        <v>666</v>
      </c>
    </row>
    <row r="12" spans="1:2" x14ac:dyDescent="0.2">
      <c r="A12" s="177"/>
      <c r="B12" s="179"/>
    </row>
    <row r="13" spans="1:2" x14ac:dyDescent="0.2">
      <c r="A13" s="177"/>
      <c r="B13" s="179"/>
    </row>
    <row r="14" spans="1:2" ht="45" x14ac:dyDescent="0.2">
      <c r="A14" s="177" t="s">
        <v>667</v>
      </c>
      <c r="B14" s="179" t="s">
        <v>668</v>
      </c>
    </row>
  </sheetData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2"/>
  <sheetViews>
    <sheetView topLeftCell="A111" workbookViewId="0">
      <selection activeCell="B140" sqref="B14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5287754.5</v>
      </c>
      <c r="D9" s="34">
        <v>1008896.44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5287754.5</v>
      </c>
      <c r="D15" s="123">
        <f>SUM(D8:D14)</f>
        <v>1008896.44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1160000</v>
      </c>
      <c r="D20" s="123">
        <f>SUM(D21:D27)</f>
        <v>1160000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1160000</v>
      </c>
      <c r="D25" s="34">
        <v>1160000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1160000</v>
      </c>
      <c r="D43" s="123">
        <f>D20+D28+D37</f>
        <v>1160000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15600670.710000001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32693.51</v>
      </c>
      <c r="D48" s="123">
        <f>D51+D63+D91+D94+D49</f>
        <v>2906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2906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2906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805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2101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32693.51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32693.51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8384000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8384000</v>
      </c>
      <c r="D112" s="123">
        <f>SUM(D113:D121)</f>
        <v>0</v>
      </c>
    </row>
    <row r="113" spans="1:5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5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5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5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5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5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5" x14ac:dyDescent="0.2">
      <c r="A119" s="33">
        <v>1122</v>
      </c>
      <c r="B119" s="128" t="s">
        <v>644</v>
      </c>
      <c r="C119" s="34">
        <v>8384000</v>
      </c>
      <c r="D119" s="34">
        <v>0</v>
      </c>
    </row>
    <row r="120" spans="1:5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5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5" x14ac:dyDescent="0.2">
      <c r="A122" s="33"/>
      <c r="B122" s="130" t="s">
        <v>647</v>
      </c>
      <c r="C122" s="123">
        <f>C47+C48+C100-C106-C109</f>
        <v>7249364.2200000007</v>
      </c>
      <c r="D122" s="123">
        <f>D47+D48+D100-D106-D109</f>
        <v>2906</v>
      </c>
    </row>
    <row r="125" spans="1:5" ht="15" x14ac:dyDescent="0.25">
      <c r="A125" s="184" t="s">
        <v>625</v>
      </c>
      <c r="B125" s="185"/>
      <c r="C125" s="185"/>
      <c r="D125" s="185"/>
      <c r="E125" s="185"/>
    </row>
    <row r="126" spans="1:5" ht="15" x14ac:dyDescent="0.25">
      <c r="A126" s="185"/>
      <c r="B126" s="185"/>
      <c r="C126" s="185"/>
      <c r="D126" s="185"/>
      <c r="E126" s="185"/>
    </row>
    <row r="127" spans="1:5" ht="15" x14ac:dyDescent="0.25">
      <c r="A127" s="177"/>
      <c r="B127" s="179" t="s">
        <v>664</v>
      </c>
      <c r="C127" s="185"/>
      <c r="D127" s="185"/>
      <c r="E127" s="185"/>
    </row>
    <row r="128" spans="1:5" ht="22.5" x14ac:dyDescent="0.25">
      <c r="A128" s="177" t="s">
        <v>665</v>
      </c>
      <c r="B128" s="179" t="s">
        <v>666</v>
      </c>
      <c r="C128" s="185"/>
      <c r="D128" s="185"/>
      <c r="E128" s="185"/>
    </row>
    <row r="129" spans="1:5" ht="15" x14ac:dyDescent="0.25">
      <c r="A129" s="177"/>
      <c r="B129" s="179"/>
      <c r="C129" s="185"/>
      <c r="D129" s="185"/>
      <c r="E129" s="185"/>
    </row>
    <row r="130" spans="1:5" ht="15" x14ac:dyDescent="0.25">
      <c r="A130" s="177"/>
      <c r="B130" s="179"/>
      <c r="C130" s="185"/>
      <c r="D130" s="185"/>
      <c r="E130" s="185"/>
    </row>
    <row r="131" spans="1:5" ht="33.75" x14ac:dyDescent="0.25">
      <c r="A131" s="177" t="s">
        <v>667</v>
      </c>
      <c r="B131" s="179" t="s">
        <v>668</v>
      </c>
      <c r="C131" s="185"/>
      <c r="D131" s="185"/>
      <c r="E131" s="185"/>
    </row>
    <row r="132" spans="1:5" ht="15" x14ac:dyDescent="0.25">
      <c r="A132" s="185"/>
      <c r="B132" s="185"/>
      <c r="C132" s="185"/>
      <c r="D132" s="185"/>
      <c r="E132" s="18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paperSize="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8" sqref="B28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  <row r="16" spans="1:2" ht="15" x14ac:dyDescent="0.25">
      <c r="A16" s="185"/>
      <c r="B16" s="185"/>
    </row>
    <row r="17" spans="1:2" x14ac:dyDescent="0.2">
      <c r="A17" s="177"/>
      <c r="B17" s="179" t="s">
        <v>664</v>
      </c>
    </row>
    <row r="18" spans="1:2" ht="22.5" x14ac:dyDescent="0.2">
      <c r="A18" s="177" t="s">
        <v>665</v>
      </c>
      <c r="B18" s="179" t="s">
        <v>666</v>
      </c>
    </row>
    <row r="19" spans="1:2" x14ac:dyDescent="0.2">
      <c r="A19" s="177"/>
      <c r="B19" s="179"/>
    </row>
    <row r="20" spans="1:2" x14ac:dyDescent="0.2">
      <c r="A20" s="177"/>
      <c r="B20" s="179"/>
    </row>
    <row r="21" spans="1:2" ht="33.75" x14ac:dyDescent="0.2">
      <c r="A21" s="177" t="s">
        <v>667</v>
      </c>
      <c r="B21" s="179" t="s">
        <v>668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2023-11-08T18:36:01Z</cp:lastPrinted>
  <dcterms:created xsi:type="dcterms:W3CDTF">2012-12-11T20:36:24Z</dcterms:created>
  <dcterms:modified xsi:type="dcterms:W3CDTF">2023-11-08T18:36:20Z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