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Anual imuvim 2023\Cuenta Publica Imuvim xml 2023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<sst xmlns="http://schemas.openxmlformats.org/spreadsheetml/2006/main" count="967" uniqueCount="666">
  <si>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</si>
  <si>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</si>
  <si>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</si>
  <si>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</si>
  <si>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</si>
  <si>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</si>
  <si>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</si>
  <si>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</si>
  <si>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</si>
  <si>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</si>
  <si>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</si>
  <si>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</si>
  <si>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</si>
  <si>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</si>
  <si>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</si>
  <si>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</si>
  <si>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</si>
  <si>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</si>
  <si>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</si>
  <si>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</si>
  <si>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</si>
  <si>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</si>
  <si>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</si>
  <si>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</si>
  <si>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</si>
  <si>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</si>
  <si>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</si>
  <si>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</si>
  <si>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</si>
  <si>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</si>
  <si>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</si>
  <si>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</si>
  <si>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</si>
  <si>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</si>
  <si>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</si>
  <si>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</si>
  <si>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</si>
  <si>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</si>
  <si>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</si>
  <si>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</si>
  <si>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</si>
  <si>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</si>
  <si>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</si>
  <si>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</si>
  <si>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</si>
  <si>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</si>
  <si>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</si>
  <si>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</si>
  <si>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</si>
  <si>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</si>
  <si>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</si>
  <si>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</si>
  <si>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</si>
  <si>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</si>
  <si>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</si>
  <si>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</si>
  <si>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</si>
  <si>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</si>
  <si>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</si>
  <si>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</si>
  <si>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</si>
  <si>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</si>
  <si>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</si>
  <si>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</si>
  <si>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</si>
  <si>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</si>
  <si>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</si>
  <si>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</si>
  <si>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</si>
  <si>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</si>
  <si>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</si>
  <si>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</si>
  <si>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</si>
  <si>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</si>
  <si>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</si>
  <si>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</si>
  <si>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</si>
  <si>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</si>
  <si>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</si>
  <si>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</si>
  <si>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</si>
  <si>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</si>
  <si>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</si>
  <si>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</si>
  <si>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</si>
  <si>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</si>
  <si>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</si>
  <si>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</si>
  <si>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</si>
  <si>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</si>
  <si>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</si>
  <si>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</si>
  <si>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</si>
  <si>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</si>
  <si>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</si>
  <si>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</si>
  <si>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</si>
  <si>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</si>
  <si>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</si>
  <si>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</si>
  <si>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</si>
  <si>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</si>
  <si>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</si>
  <si>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</si>
  <si>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</si>
  <si>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</si>
  <si>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</si>
  <si>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</si>
  <si>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</si>
  <si>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</si>
  <si>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</si>
  <si>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</si>
  <si>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</si>
  <si>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</si>
  <si>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</si>
  <si>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</si>
  <si>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</si>
  <si>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</si>
  <si>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</si>
  <si>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</si>
  <si>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</si>
  <si>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</si>
  <si>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</si>
  <si>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</si>
  <si>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</si>
  <si>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</si>
  <si>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</si>
  <si>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</si>
  <si>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</si>
  <si>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</si>
  <si>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</si>
  <si>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</si>
  <si>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</si>
  <si>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</si>
  <si>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</si>
  <si>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</si>
  <si>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</si>
  <si>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</si>
  <si>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</si>
  <si>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</si>
  <si>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</si>
  <si>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</si>
  <si>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</si>
  <si>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</si>
  <si>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</si>
  <si>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</si>
  <si>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</si>
  <si>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</si>
  <si>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</si>
  <si>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</si>
  <si>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</si>
  <si>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</si>
  <si>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</si>
  <si>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</si>
  <si>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</si>
  <si>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</si>
  <si>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</si>
  <si>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</si>
  <si>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</si>
  <si>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</si>
  <si>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</si>
  <si>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</si>
  <si>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</si>
  <si>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</si>
  <si>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</si>
  <si>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</si>
  <si>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</si>
  <si>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</si>
  <si>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</si>
  <si>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</si>
  <si>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</si>
  <si>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</si>
  <si>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</si>
  <si>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</si>
  <si>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</si>
  <si>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</si>
  <si>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</si>
  <si>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</si>
  <si>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</si>
  <si>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</si>
  <si>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</si>
  <si>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</si>
  <si>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</si>
  <si>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</si>
  <si>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</si>
  <si>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</si>
  <si>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</si>
  <si>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</si>
  <si>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</si>
  <si>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</si>
  <si>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</si>
  <si>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</si>
  <si>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</si>
  <si>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</si>
  <si>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</si>
  <si>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</si>
  <si>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</si>
  <si>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</si>
  <si>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</si>
  <si>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</si>
  <si>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</si>
  <si>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</si>
  <si>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</si>
  <si>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</si>
  <si>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</si>
  <si>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</si>
  <si>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</si>
  <si>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</si>
  <si>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</si>
  <si>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</si>
  <si>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</si>
  <si>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</si>
  <si>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</si>
  <si>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</si>
  <si>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</si>
  <si>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</si>
  <si>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</si>
  <si>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</si>
  <si>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</si>
  <si>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</si>
  <si>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</si>
  <si>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</si>
  <si>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</si>
  <si>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</si>
  <si>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</si>
  <si>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</si>
  <si>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</si>
  <si>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</si>
  <si>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</si>
  <si>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</si>
  <si>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</si>
  <si>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</si>
  <si>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</si>
  <si>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</si>
  <si>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</si>
  <si>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</si>
  <si>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</si>
  <si>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</si>
  <si>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</si>
  <si>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</si>
  <si>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</si>
  <si>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</si>
  <si>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</si>
  <si>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</si>
  <si>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</si>
  <si>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</si>
  <si>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</si>
  <si>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</si>
  <si>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</si>
  <si>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</si>
  <si>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</si>
  <si>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</si>
  <si>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</si>
  <si>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</si>
  <si>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</si>
  <si>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</si>
  <si>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</si>
  <si>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</si>
  <si>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</si>
  <si>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</si>
  <si>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</si>
  <si>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</si>
  <si>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</si>
  <si>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</si>
  <si>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</si>
  <si>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</si>
  <si>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</si>
  <si>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</si>
  <si>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</si>
  <si>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</si>
  <si>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</si>
  <si>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</si>
  <si>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</si>
  <si>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</si>
  <si>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</si>
  <si>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</si>
  <si>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</si>
  <si>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</si>
  <si>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</si>
  <si>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</si>
  <si>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</si>
  <si>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</si>
  <si>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</si>
  <si>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</si>
  <si>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</si>
  <si>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</si>
  <si>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</si>
  <si>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</si>
  <si>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</si>
  <si>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</si>
  <si>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</si>
  <si>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</si>
  <si>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</si>
  <si>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</si>
  <si>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</si>
  <si>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</si>
  <si>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</si>
  <si>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</si>
  <si>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</si>
  <si>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</si>
  <si>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</si>
  <si>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</si>
  <si>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</si>
  <si>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</si>
  <si>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</si>
  <si>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</si>
  <si>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</si>
  <si>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</si>
  <si>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</si>
  <si>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</si>
  <si>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</si>
  <si>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</si>
  <si>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</si>
  <si>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</si>
  <si>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</si>
  <si>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</si>
  <si>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</si>
  <si>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</si>
  <si>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</si>
  <si>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</si>
  <si>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</si>
  <si>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</si>
  <si>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</si>
  <si>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</si>
  <si>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</si>
  <si>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</si>
  <si>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</si>
  <si>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</si>
  <si>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</si>
  <si>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</si>
  <si>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</si>
  <si>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</si>
  <si>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</si>
  <si>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</si>
  <si>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</si>
  <si>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</si>
  <si>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</si>
  <si>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</si>
  <si>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</si>
  <si>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</si>
  <si>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</si>
  <si>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</si>
  <si>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</si>
  <si>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</si>
  <si>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</si>
  <si>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</si>
  <si>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</si>
  <si>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</si>
  <si>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</si>
  <si>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</si>
  <si>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</si>
  <si>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</si>
  <si>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</si>
  <si>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</si>
  <si>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</si>
  <si>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</si>
  <si>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</si>
  <si>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</si>
  <si>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</si>
  <si>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</si>
  <si>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</si>
  <si>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</si>
  <si>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</si>
  <si>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</si>
  <si>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</si>
  <si>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</si>
  <si>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</si>
  <si>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</si>
  <si>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</si>
  <si>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</si>
  <si>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</si>
  <si>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</si>
  <si>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</si>
  <si>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</si>
  <si>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</si>
  <si>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</si>
  <si>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</si>
  <si>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</si>
  <si>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</si>
  <si>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</si>
  <si>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</si>
  <si>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</si>
  <si>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</si>
  <si>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</si>
  <si>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</si>
  <si>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</si>
  <si>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</si>
  <si>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</si>
  <si>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</si>
  <si>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</si>
  <si>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</si>
  <si>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</si>
  <si>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</si>
  <si>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</si>
  <si>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</si>
  <si>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</si>
  <si>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</si>
  <si>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</si>
  <si>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</si>
  <si>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</si>
  <si>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</si>
  <si>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</si>
  <si>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</si>
  <si>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</si>
  <si>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</si>
  <si>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</si>
  <si>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</si>
  <si>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</si>
  <si>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</si>
  <si>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</si>
  <si>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</si>
  <si>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</si>
  <si>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</si>
  <si>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</si>
  <si>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</si>
  <si>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</si>
  <si>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</si>
  <si>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</si>
  <si>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</si>
  <si>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</si>
  <si>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</si>
  <si>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</si>
  <si>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</si>
  <si>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</si>
  <si>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</si>
  <si>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</si>
  <si>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</si>
  <si>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</si>
  <si>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</si>
  <si>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</si>
  <si>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</si>
  <si>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</si>
  <si>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</si>
  <si>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</si>
  <si>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</si>
  <si>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</si>
  <si>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</si>
  <si>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</si>
  <si>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</si>
  <si>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</si>
  <si>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</si>
  <si>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</si>
  <si>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</si>
  <si>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</si>
  <si>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</si>
  <si>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</si>
  <si>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</si>
  <si>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</si>
  <si>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</si>
  <si>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</si>
  <si>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</si>
  <si>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</si>
  <si>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</si>
  <si>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</si>
  <si>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</si>
  <si>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</si>
  <si>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</si>
  <si>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</si>
  <si>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</si>
  <si>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</si>
  <si>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</si>
  <si>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</si>
  <si>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</si>
  <si>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</si>
  <si>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</si>
  <si>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</si>
  <si>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</si>
  <si>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</si>
  <si>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</si>
  <si>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</si>
  <si>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</si>
  <si>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</si>
  <si>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</si>
  <si>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</si>
  <si>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</si>
  <si>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</si>
  <si>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</si>
  <si>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</si>
  <si>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</si>
  <si>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</si>
  <si>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</si>
  <si>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</si>
  <si>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</si>
  <si>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</si>
  <si>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</si>
  <si>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</si>
  <si>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</si>
  <si>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</si>
  <si>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</si>
  <si>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</si>
  <si>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</si>
  <si>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</si>
  <si>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</si>
  <si>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</si>
  <si>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</si>
  <si>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</si>
  <si>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</si>
  <si>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</si>
  <si>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</si>
  <si>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</si>
  <si>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</si>
  <si>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</si>
  <si>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</si>
  <si>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</si>
  <si>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</si>
  <si>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</si>
  <si>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</si>
  <si>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</si>
  <si>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</si>
  <si>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</si>
  <si>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</si>
  <si>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</si>
  <si>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</si>
  <si>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</si>
  <si>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</si>
  <si>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</si>
  <si>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</si>
  <si>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</si>
  <si>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</si>
  <si>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</si>
  <si>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</si>
  <si>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</si>
  <si>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</si>
  <si>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</si>
  <si>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</si>
  <si>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</si>
  <si>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</si>
  <si>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</si>
  <si>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</si>
  <si>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</si>
  <si>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</si>
  <si>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</si>
  <si>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</si>
  <si>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</si>
  <si>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</si>
  <si>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</si>
  <si>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</si>
  <si>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</si>
  <si>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</si>
  <si>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</si>
  <si>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</si>
  <si>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</si>
  <si>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</si>
  <si>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</si>
  <si>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</si>
  <si>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</si>
  <si>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</si>
  <si>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</si>
  <si>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</si>
  <si>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</si>
  <si>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</si>
  <si>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</si>
  <si>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</si>
  <si>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</si>
  <si>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</si>
  <si>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</si>
  <si>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</si>
  <si>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</si>
  <si>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</si>
  <si>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</si>
  <si>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</si>
  <si>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</si>
  <si>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</si>
  <si>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</si>
  <si>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</si>
  <si>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</si>
  <si>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</si>
  <si>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</si>
  <si>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</si>
  <si>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</si>
  <si>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</si>
  <si>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</si>
  <si>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</si>
  <si>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</si>
  <si>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</si>
  <si>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</si>
  <si>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</si>
  <si>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</si>
  <si>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</si>
  <si>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</si>
  <si>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</si>
  <si>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</si>
  <si>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</si>
  <si>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</si>
  <si>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</si>
  <si>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</si>
  <si>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</si>
  <si>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</si>
  <si>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</si>
  <si>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</si>
  <si>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</si>
  <si>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</si>
  <si>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</si>
  <si>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</si>
  <si>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</si>
  <si>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</si>
  <si>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</si>
  <si>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</si>
  <si>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</si>
  <si>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</si>
  <si>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</si>
  <si>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</si>
  <si>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</si>
  <si>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</si>
  <si>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</si>
  <si>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</si>
  <si>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</si>
  <si>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</si>
  <si>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</si>
  <si>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</si>
  <si>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</si>
  <si>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</si>
  <si>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</si>
  <si>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</si>
  <si>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</si>
  <si>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</si>
  <si>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</si>
  <si>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</si>
  <si>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</si>
  <si>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</si>
  <si>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</si>
  <si>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</si>
  <si>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</si>
  <si>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</si>
  <si>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</si>
  <si>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</si>
  <si>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</si>
  <si>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</si>
  <si>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</si>
  <si>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</si>
  <si>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</si>
  <si>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</si>
  <si>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</si>
  <si>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</si>
  <si>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</si>
  <si>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</si>
  <si>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</si>
  <si>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</si>
  <si>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</si>
  <si>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</si>
  <si>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</si>
  <si>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</si>
  <si>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</si>
  <si>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</si>
  <si>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</si>
  <si>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</si>
  <si>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</si>
  <si>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</si>
  <si>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</si>
  <si>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</si>
  <si>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</si>
  <si>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</si>
  <si>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</si>
  <si>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</si>
  <si>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</si>
  <si>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</si>
  <si>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</si>
  <si>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</si>
  <si>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</si>
  <si>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</si>
  <si>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</si>
  <si>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  de Moroleón, Gto.</t>
  </si>
  <si>
    <t>Correspondiente del 1 de Enero al 31 de Diciembre de 2023</t>
  </si>
  <si>
    <t>Anual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</si>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</sst>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3" applyFont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4" fillId="0" borderId="0" xfId="3" applyAlignment="1" applyProtection="1">
      <alignment horizontal="center" vertical="center" wrapText="1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5" topLeftCell="A26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661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663</v>
      </c>
    </row>
    <row r="3" spans="1:5" ht="18.95" customHeight="1" x14ac:dyDescent="0.2">
      <c r="A3" s="152" t="s">
        <v>662</v>
      </c>
      <c r="B3" s="152"/>
      <c r="C3" s="17"/>
      <c r="D3" s="14" t="s">
        <v>604</v>
      </c>
      <c r="E3" s="15"/>
    </row>
    <row r="4" spans="1:5" ht="18.95" customHeight="1" x14ac:dyDescent="0.2">
      <c r="A4" s="152" t="s">
        <v>622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623</v>
      </c>
    </row>
    <row r="41" spans="1:3" ht="12" thickBot="1" x14ac:dyDescent="0.25">
      <c r="A41" s="11"/>
      <c r="B41" s="12"/>
    </row>
    <row r="43" spans="1:3" ht="15" x14ac:dyDescent="0.25">
      <c r="A43" s="177" t="s">
        <v>624</v>
      </c>
      <c r="B43" s="178"/>
      <c r="C43" s="178"/>
    </row>
    <row r="44" spans="1:3" x14ac:dyDescent="0.2">
      <c r="A44" s="179"/>
      <c r="B44" s="179"/>
      <c r="C44" s="179"/>
    </row>
    <row r="45" spans="1:3" x14ac:dyDescent="0.2">
      <c r="A45" s="180" t="s">
        <v>664</v>
      </c>
      <c r="B45" s="179"/>
      <c r="C45" s="179"/>
    </row>
    <row r="46" spans="1:3" x14ac:dyDescent="0.2">
      <c r="A46" s="180"/>
      <c r="B46" s="179"/>
      <c r="C46" s="179"/>
    </row>
    <row r="47" spans="1:3" x14ac:dyDescent="0.2">
      <c r="A47" s="180" t="s">
        <v>665</v>
      </c>
      <c r="B47" s="179"/>
      <c r="C47" s="179"/>
    </row>
  </sheetData>
  <sheetProtection formatCells="0" formatColumns="0" formatRows="0" autoFilter="0" pivotTables="0"/>
  <mergeCells count="5">
    <mergeCell ref="A1:B1"/>
    <mergeCell ref="A2:B2"/>
    <mergeCell ref="A3:B3"/>
    <mergeCell ref="A4:E4"/>
    <mergeCell ref="A43:C43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paperSize="5" scale="9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B22" sqref="B22:F2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661</v>
      </c>
      <c r="B1" s="158"/>
      <c r="C1" s="159"/>
    </row>
    <row r="2" spans="1:3" s="37" customFormat="1" ht="18" customHeight="1" x14ac:dyDescent="0.25">
      <c r="A2" s="160" t="s">
        <v>612</v>
      </c>
      <c r="B2" s="161"/>
      <c r="C2" s="162"/>
    </row>
    <row r="3" spans="1:3" s="37" customFormat="1" ht="18" customHeight="1" x14ac:dyDescent="0.25">
      <c r="A3" s="160" t="s">
        <v>662</v>
      </c>
      <c r="B3" s="161"/>
      <c r="C3" s="162"/>
    </row>
    <row r="4" spans="1:3" s="39" customFormat="1" ht="18" customHeight="1" x14ac:dyDescent="0.2">
      <c r="A4" s="163" t="s">
        <v>613</v>
      </c>
      <c r="B4" s="164"/>
      <c r="C4" s="165"/>
    </row>
    <row r="5" spans="1:3" x14ac:dyDescent="0.2">
      <c r="A5" s="54" t="s">
        <v>521</v>
      </c>
      <c r="B5" s="54"/>
      <c r="C5" s="132">
        <v>16760119.939999999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6" x14ac:dyDescent="0.2">
      <c r="A17" s="66">
        <v>3.2</v>
      </c>
      <c r="B17" s="59" t="s">
        <v>530</v>
      </c>
      <c r="C17" s="134">
        <v>0</v>
      </c>
    </row>
    <row r="18" spans="1:6" x14ac:dyDescent="0.2">
      <c r="A18" s="66">
        <v>3.3</v>
      </c>
      <c r="B18" s="61" t="s">
        <v>531</v>
      </c>
      <c r="C18" s="135">
        <v>0</v>
      </c>
    </row>
    <row r="19" spans="1:6" x14ac:dyDescent="0.2">
      <c r="A19" s="55"/>
      <c r="B19" s="67"/>
      <c r="C19" s="68"/>
    </row>
    <row r="20" spans="1:6" x14ac:dyDescent="0.2">
      <c r="A20" s="69" t="s">
        <v>659</v>
      </c>
      <c r="B20" s="69"/>
      <c r="C20" s="132">
        <f>C5+C7-C15</f>
        <v>16760119.939999999</v>
      </c>
    </row>
    <row r="24" spans="1:6" x14ac:dyDescent="0.2">
      <c r="B24" s="181" t="s">
        <v>624</v>
      </c>
      <c r="C24" s="181"/>
      <c r="D24" s="181"/>
      <c r="E24" s="181"/>
      <c r="F24" s="181"/>
    </row>
    <row r="25" spans="1:6" x14ac:dyDescent="0.2">
      <c r="B25" s="181"/>
      <c r="C25" s="181"/>
      <c r="D25" s="181"/>
      <c r="E25" s="181"/>
      <c r="F25" s="181"/>
    </row>
    <row r="26" spans="1:6" x14ac:dyDescent="0.2">
      <c r="B26" s="180" t="s">
        <v>664</v>
      </c>
      <c r="C26" s="179"/>
      <c r="D26" s="179"/>
      <c r="E26" s="29"/>
      <c r="F26" s="29"/>
    </row>
    <row r="27" spans="1:6" x14ac:dyDescent="0.2">
      <c r="B27" s="180"/>
      <c r="C27" s="179"/>
      <c r="D27" s="179"/>
      <c r="E27" s="29"/>
      <c r="F27" s="29"/>
    </row>
    <row r="28" spans="1:6" x14ac:dyDescent="0.2">
      <c r="B28" s="180" t="s">
        <v>665</v>
      </c>
      <c r="C28" s="179"/>
      <c r="D28" s="179"/>
      <c r="E28" s="29"/>
      <c r="F28" s="29"/>
    </row>
  </sheetData>
  <mergeCells count="5">
    <mergeCell ref="A1:C1"/>
    <mergeCell ref="A2:C2"/>
    <mergeCell ref="A3:C3"/>
    <mergeCell ref="A4:C4"/>
    <mergeCell ref="B24:F25"/>
  </mergeCells>
  <pageMargins left="0.7" right="0.7" top="0.75" bottom="0.75" header="0.3" footer="0.3"/>
  <pageSetup paperSize="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G38" sqref="G38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661</v>
      </c>
      <c r="B1" s="167"/>
      <c r="C1" s="168"/>
    </row>
    <row r="2" spans="1:3" s="40" customFormat="1" ht="18.95" customHeight="1" x14ac:dyDescent="0.25">
      <c r="A2" s="169" t="s">
        <v>614</v>
      </c>
      <c r="B2" s="170"/>
      <c r="C2" s="171"/>
    </row>
    <row r="3" spans="1:3" s="40" customFormat="1" ht="18.95" customHeight="1" x14ac:dyDescent="0.25">
      <c r="A3" s="169" t="s">
        <v>662</v>
      </c>
      <c r="B3" s="170"/>
      <c r="C3" s="171"/>
    </row>
    <row r="4" spans="1:3" x14ac:dyDescent="0.2">
      <c r="A4" s="163" t="s">
        <v>613</v>
      </c>
      <c r="B4" s="164"/>
      <c r="C4" s="165"/>
    </row>
    <row r="5" spans="1:3" x14ac:dyDescent="0.2">
      <c r="A5" s="79" t="s">
        <v>534</v>
      </c>
      <c r="B5" s="54"/>
      <c r="C5" s="136">
        <v>5212519.83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4519390.1100000003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4519390.1100000003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805</v>
      </c>
    </row>
    <row r="31" spans="1:3" x14ac:dyDescent="0.2">
      <c r="A31" s="85" t="s">
        <v>556</v>
      </c>
      <c r="B31" s="72" t="s">
        <v>439</v>
      </c>
      <c r="C31" s="137">
        <v>805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6" x14ac:dyDescent="0.2">
      <c r="A33" s="85" t="s">
        <v>558</v>
      </c>
      <c r="B33" s="72" t="s">
        <v>449</v>
      </c>
      <c r="C33" s="137">
        <v>0</v>
      </c>
    </row>
    <row r="34" spans="1:6" x14ac:dyDescent="0.2">
      <c r="A34" s="85" t="s">
        <v>559</v>
      </c>
      <c r="B34" s="72" t="s">
        <v>455</v>
      </c>
      <c r="C34" s="137">
        <v>0</v>
      </c>
    </row>
    <row r="35" spans="1:6" x14ac:dyDescent="0.2">
      <c r="A35" s="85" t="s">
        <v>560</v>
      </c>
      <c r="B35" s="80" t="s">
        <v>561</v>
      </c>
      <c r="C35" s="139">
        <v>0</v>
      </c>
    </row>
    <row r="36" spans="1:6" x14ac:dyDescent="0.2">
      <c r="A36" s="73"/>
      <c r="B36" s="76"/>
      <c r="C36" s="77"/>
    </row>
    <row r="37" spans="1:6" x14ac:dyDescent="0.2">
      <c r="A37" s="78" t="s">
        <v>660</v>
      </c>
      <c r="B37" s="54"/>
      <c r="C37" s="132">
        <f>C5-C7+C30</f>
        <v>693934.71999999974</v>
      </c>
    </row>
    <row r="41" spans="1:6" x14ac:dyDescent="0.2">
      <c r="B41" s="181" t="s">
        <v>624</v>
      </c>
      <c r="C41" s="181"/>
      <c r="D41" s="181"/>
      <c r="E41" s="181"/>
      <c r="F41" s="181"/>
    </row>
    <row r="42" spans="1:6" x14ac:dyDescent="0.2">
      <c r="B42" s="181"/>
      <c r="C42" s="181"/>
      <c r="D42" s="181"/>
      <c r="E42" s="181"/>
      <c r="F42" s="181"/>
    </row>
    <row r="43" spans="1:6" x14ac:dyDescent="0.2">
      <c r="B43" s="180" t="s">
        <v>664</v>
      </c>
      <c r="C43" s="179"/>
      <c r="D43" s="179"/>
      <c r="E43" s="29"/>
      <c r="F43" s="29"/>
    </row>
    <row r="44" spans="1:6" x14ac:dyDescent="0.2">
      <c r="B44" s="180"/>
      <c r="C44" s="179"/>
      <c r="D44" s="179"/>
      <c r="E44" s="29"/>
      <c r="F44" s="29"/>
    </row>
    <row r="45" spans="1:6" x14ac:dyDescent="0.2">
      <c r="B45" s="180" t="s">
        <v>665</v>
      </c>
      <c r="C45" s="179"/>
      <c r="D45" s="179"/>
      <c r="E45" s="29"/>
      <c r="F45" s="29"/>
    </row>
  </sheetData>
  <mergeCells count="5">
    <mergeCell ref="A1:C1"/>
    <mergeCell ref="A2:C2"/>
    <mergeCell ref="A3:C3"/>
    <mergeCell ref="A4:C4"/>
    <mergeCell ref="B41:F42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49" sqref="A49:E5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661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615</v>
      </c>
      <c r="B2" s="172"/>
      <c r="C2" s="172"/>
      <c r="D2" s="172"/>
      <c r="E2" s="172"/>
      <c r="F2" s="172"/>
      <c r="G2" s="27" t="s">
        <v>606</v>
      </c>
      <c r="H2" s="28" t="s">
        <v>663</v>
      </c>
    </row>
    <row r="3" spans="1:10" ht="18.95" customHeight="1" x14ac:dyDescent="0.2">
      <c r="A3" s="173" t="s">
        <v>662</v>
      </c>
      <c r="B3" s="174"/>
      <c r="C3" s="174"/>
      <c r="D3" s="174"/>
      <c r="E3" s="174"/>
      <c r="F3" s="174"/>
      <c r="G3" s="27" t="s">
        <v>607</v>
      </c>
      <c r="H3" s="28"/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8432963</v>
      </c>
      <c r="E36" s="34">
        <v>0</v>
      </c>
      <c r="F36" s="34">
        <f t="shared" si="0"/>
        <v>8432963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16885738.219999999</v>
      </c>
      <c r="E37" s="34">
        <v>-8494429.0399999991</v>
      </c>
      <c r="F37" s="34">
        <f t="shared" si="0"/>
        <v>8391309.1799999997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-64152.24</v>
      </c>
      <c r="F38" s="34">
        <f t="shared" si="0"/>
        <v>-64152.24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477000</v>
      </c>
      <c r="E39" s="34">
        <v>-8751000</v>
      </c>
      <c r="F39" s="34">
        <f t="shared" si="0"/>
        <v>-8274000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-5285351.25</v>
      </c>
      <c r="E40" s="34">
        <v>-3200768.69</v>
      </c>
      <c r="F40" s="34">
        <f t="shared" si="0"/>
        <v>-8486119.9399999995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-8432963</v>
      </c>
      <c r="F41" s="34">
        <f t="shared" si="0"/>
        <v>-8432963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10107646.199999999</v>
      </c>
      <c r="E42" s="34">
        <v>-5944520.5800000001</v>
      </c>
      <c r="F42" s="34">
        <f t="shared" si="0"/>
        <v>4163125.6199999992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301996.24</v>
      </c>
      <c r="E43" s="34">
        <v>-1244678.69</v>
      </c>
      <c r="F43" s="34">
        <f t="shared" si="0"/>
        <v>-942682.45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4988323.3600000003</v>
      </c>
      <c r="E44" s="34">
        <v>-4988323.3600000003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223947.07</v>
      </c>
      <c r="E45" s="34">
        <v>-223947.07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350199.96</v>
      </c>
      <c r="E46" s="34">
        <v>-299162.52</v>
      </c>
      <c r="F46" s="34">
        <f t="shared" si="0"/>
        <v>51037.440000000002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242621.8</v>
      </c>
      <c r="E47" s="34">
        <v>4918860.59</v>
      </c>
      <c r="F47" s="34">
        <f t="shared" si="0"/>
        <v>5161482.3899999997</v>
      </c>
    </row>
    <row r="49" spans="1:5" x14ac:dyDescent="0.2">
      <c r="A49" s="181" t="s">
        <v>624</v>
      </c>
      <c r="B49" s="181"/>
      <c r="C49" s="181"/>
      <c r="D49" s="181"/>
      <c r="E49" s="181"/>
    </row>
    <row r="50" spans="1:5" x14ac:dyDescent="0.2">
      <c r="A50" s="181"/>
      <c r="B50" s="181"/>
      <c r="C50" s="181"/>
      <c r="D50" s="181"/>
      <c r="E50" s="181"/>
    </row>
    <row r="51" spans="1:5" x14ac:dyDescent="0.2">
      <c r="A51" s="180" t="s">
        <v>664</v>
      </c>
      <c r="B51" s="179"/>
      <c r="C51" s="179"/>
    </row>
    <row r="52" spans="1:5" x14ac:dyDescent="0.2">
      <c r="A52" s="180"/>
      <c r="B52" s="179"/>
      <c r="C52" s="179"/>
    </row>
    <row r="53" spans="1:5" x14ac:dyDescent="0.2">
      <c r="A53" s="180" t="s">
        <v>665</v>
      </c>
      <c r="B53" s="179"/>
      <c r="C53" s="179"/>
    </row>
    <row r="54" spans="1:5" x14ac:dyDescent="0.2">
      <c r="A54" s="38"/>
      <c r="B54" s="38"/>
      <c r="C54" s="38"/>
      <c r="D54" s="38"/>
      <c r="E54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9:E50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zoomScaleSheetLayoutView="100" workbookViewId="0">
      <selection activeCell="B40" sqref="B4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5" s="112" customFormat="1" ht="12.95" customHeight="1" x14ac:dyDescent="0.2">
      <c r="A17" s="117"/>
    </row>
    <row r="18" spans="1:5" s="112" customFormat="1" ht="12.95" customHeight="1" x14ac:dyDescent="0.2">
      <c r="A18" s="42" t="s">
        <v>95</v>
      </c>
    </row>
    <row r="19" spans="1:5" s="112" customFormat="1" ht="12.95" customHeight="1" x14ac:dyDescent="0.2">
      <c r="A19" s="120" t="s">
        <v>598</v>
      </c>
    </row>
    <row r="20" spans="1:5" s="112" customFormat="1" ht="12.95" customHeight="1" x14ac:dyDescent="0.2">
      <c r="A20" s="120" t="s">
        <v>599</v>
      </c>
    </row>
    <row r="21" spans="1:5" s="112" customFormat="1" x14ac:dyDescent="0.2">
      <c r="A21" s="113"/>
    </row>
    <row r="22" spans="1:5" s="112" customFormat="1" x14ac:dyDescent="0.2">
      <c r="A22" s="113" t="s">
        <v>516</v>
      </c>
      <c r="B22" s="113"/>
      <c r="C22" s="113"/>
      <c r="D22" s="113"/>
    </row>
    <row r="23" spans="1:5" s="112" customFormat="1" x14ac:dyDescent="0.2">
      <c r="A23" s="113" t="s">
        <v>517</v>
      </c>
      <c r="B23" s="113"/>
      <c r="C23" s="113"/>
      <c r="D23" s="113"/>
    </row>
    <row r="24" spans="1:5" s="112" customFormat="1" x14ac:dyDescent="0.2">
      <c r="A24" s="113" t="s">
        <v>518</v>
      </c>
      <c r="B24" s="113"/>
      <c r="C24" s="113"/>
      <c r="D24" s="113"/>
    </row>
    <row r="25" spans="1:5" s="112" customFormat="1" x14ac:dyDescent="0.2">
      <c r="A25" s="113" t="s">
        <v>519</v>
      </c>
      <c r="B25" s="113"/>
      <c r="C25" s="113"/>
      <c r="D25" s="113"/>
    </row>
    <row r="26" spans="1:5" s="112" customFormat="1" x14ac:dyDescent="0.2">
      <c r="A26" s="113" t="s">
        <v>520</v>
      </c>
      <c r="B26" s="113"/>
      <c r="C26" s="113"/>
      <c r="D26" s="113"/>
    </row>
    <row r="27" spans="1:5" s="112" customFormat="1" x14ac:dyDescent="0.2">
      <c r="A27" s="113"/>
      <c r="B27" s="113"/>
      <c r="C27" s="113"/>
      <c r="D27" s="113"/>
    </row>
    <row r="28" spans="1:5" s="112" customFormat="1" ht="12" x14ac:dyDescent="0.2">
      <c r="A28" s="118" t="s">
        <v>96</v>
      </c>
      <c r="B28" s="113"/>
      <c r="C28" s="113"/>
      <c r="D28" s="113"/>
    </row>
    <row r="29" spans="1:5" s="112" customFormat="1" x14ac:dyDescent="0.2">
      <c r="A29" s="113"/>
      <c r="B29" s="113"/>
      <c r="C29" s="113"/>
      <c r="D29" s="113"/>
    </row>
    <row r="30" spans="1:5" x14ac:dyDescent="0.2">
      <c r="A30" s="181" t="s">
        <v>624</v>
      </c>
      <c r="B30" s="181"/>
      <c r="C30" s="181"/>
      <c r="D30" s="181"/>
      <c r="E30" s="181"/>
    </row>
    <row r="31" spans="1:5" x14ac:dyDescent="0.2">
      <c r="A31" s="181"/>
      <c r="B31" s="181"/>
      <c r="C31" s="181"/>
      <c r="D31" s="181"/>
      <c r="E31" s="181"/>
    </row>
    <row r="32" spans="1:5" x14ac:dyDescent="0.2">
      <c r="A32" s="180" t="s">
        <v>664</v>
      </c>
      <c r="B32" s="179"/>
      <c r="C32" s="179"/>
      <c r="D32" s="29"/>
      <c r="E32" s="29"/>
    </row>
    <row r="33" spans="1:5" x14ac:dyDescent="0.2">
      <c r="A33" s="180"/>
      <c r="B33" s="179"/>
      <c r="C33" s="179"/>
      <c r="D33" s="29"/>
      <c r="E33" s="29"/>
    </row>
    <row r="34" spans="1:5" x14ac:dyDescent="0.2">
      <c r="A34" s="180" t="s">
        <v>665</v>
      </c>
      <c r="B34" s="179"/>
      <c r="C34" s="179"/>
      <c r="D34" s="29"/>
      <c r="E34" s="29"/>
    </row>
  </sheetData>
  <mergeCells count="5">
    <mergeCell ref="A5:E5"/>
    <mergeCell ref="B10:E10"/>
    <mergeCell ref="B12:E12"/>
    <mergeCell ref="B13:E13"/>
    <mergeCell ref="A30:E3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31" zoomScale="106" zoomScaleNormal="106" workbookViewId="0">
      <selection activeCell="C168" sqref="C16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661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608</v>
      </c>
      <c r="B2" s="155"/>
      <c r="C2" s="155"/>
      <c r="D2" s="155"/>
      <c r="E2" s="155"/>
      <c r="F2" s="155"/>
      <c r="G2" s="14" t="s">
        <v>606</v>
      </c>
      <c r="H2" s="25" t="s">
        <v>663</v>
      </c>
    </row>
    <row r="3" spans="1:8" s="16" customFormat="1" ht="18.95" customHeight="1" x14ac:dyDescent="0.25">
      <c r="A3" s="154" t="s">
        <v>662</v>
      </c>
      <c r="B3" s="155"/>
      <c r="C3" s="155"/>
      <c r="D3" s="155"/>
      <c r="E3" s="155"/>
      <c r="F3" s="155"/>
      <c r="G3" s="14" t="s">
        <v>607</v>
      </c>
      <c r="H3" s="25"/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1400741.43</v>
      </c>
      <c r="D15" s="24">
        <v>5129.71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7733000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1104201.47</v>
      </c>
      <c r="D20" s="24">
        <v>1104201.47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9834086.7699999996</v>
      </c>
      <c r="D23" s="24">
        <v>9834086.7699999996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8019776.2300000004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7652924.6500000004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64235.54</v>
      </c>
      <c r="D62" s="24">
        <f t="shared" ref="D62:E62" si="0">SUM(D63:D70)</f>
        <v>805</v>
      </c>
      <c r="E62" s="24">
        <f t="shared" si="0"/>
        <v>43033.06</v>
      </c>
    </row>
    <row r="63" spans="1:9" x14ac:dyDescent="0.2">
      <c r="A63" s="22">
        <v>1241</v>
      </c>
      <c r="B63" s="20" t="s">
        <v>237</v>
      </c>
      <c r="C63" s="24">
        <v>59485.54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3100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805</v>
      </c>
      <c r="E67" s="24">
        <v>43033.06</v>
      </c>
    </row>
    <row r="68" spans="1:9" x14ac:dyDescent="0.2">
      <c r="A68" s="22">
        <v>1246</v>
      </c>
      <c r="B68" s="20" t="s">
        <v>242</v>
      </c>
      <c r="C68" s="24">
        <v>1649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86294.3</v>
      </c>
      <c r="D110" s="24">
        <f>SUM(D111:D119)</f>
        <v>86294.3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34503.660000000003</v>
      </c>
      <c r="D112" s="24">
        <f t="shared" ref="D112:D119" si="1">C112</f>
        <v>34503.660000000003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16697.86</v>
      </c>
      <c r="D117" s="24">
        <f t="shared" si="1"/>
        <v>16697.86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31465.78</v>
      </c>
      <c r="D119" s="24">
        <f t="shared" si="1"/>
        <v>31465.78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ht="15" x14ac:dyDescent="0.25">
      <c r="A151" s="177" t="s">
        <v>624</v>
      </c>
      <c r="B151" s="178"/>
      <c r="C151" s="178"/>
    </row>
    <row r="152" spans="1:3" x14ac:dyDescent="0.2">
      <c r="A152" s="179"/>
      <c r="B152" s="179"/>
      <c r="C152" s="179"/>
    </row>
    <row r="153" spans="1:3" x14ac:dyDescent="0.2">
      <c r="A153" s="180" t="s">
        <v>664</v>
      </c>
      <c r="B153" s="179"/>
      <c r="C153" s="179"/>
    </row>
    <row r="154" spans="1:3" x14ac:dyDescent="0.2">
      <c r="A154" s="180"/>
      <c r="B154" s="179"/>
      <c r="C154" s="179"/>
    </row>
    <row r="155" spans="1:3" x14ac:dyDescent="0.2">
      <c r="A155" s="180" t="s">
        <v>665</v>
      </c>
      <c r="B155" s="179"/>
      <c r="C155" s="179"/>
    </row>
    <row r="156" spans="1:3" x14ac:dyDescent="0.2">
      <c r="A156" s="4"/>
      <c r="B156" s="4"/>
      <c r="C15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C151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8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75" sqref="B75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3" x14ac:dyDescent="0.2">
      <c r="A49" s="96"/>
    </row>
    <row r="50" spans="1:3" ht="25.5" customHeight="1" x14ac:dyDescent="0.2">
      <c r="A50" s="94" t="s">
        <v>15</v>
      </c>
      <c r="B50" s="97" t="s">
        <v>168</v>
      </c>
    </row>
    <row r="51" spans="1:3" x14ac:dyDescent="0.2">
      <c r="A51" s="96"/>
    </row>
    <row r="52" spans="1:3" ht="15" customHeight="1" x14ac:dyDescent="0.2">
      <c r="A52" s="94" t="s">
        <v>17</v>
      </c>
      <c r="B52" s="95" t="s">
        <v>63</v>
      </c>
    </row>
    <row r="53" spans="1:3" x14ac:dyDescent="0.2">
      <c r="A53" s="96"/>
    </row>
    <row r="54" spans="1:3" ht="15" customHeight="1" x14ac:dyDescent="0.2">
      <c r="A54" s="94" t="s">
        <v>18</v>
      </c>
      <c r="B54" s="98" t="s">
        <v>64</v>
      </c>
    </row>
    <row r="55" spans="1:3" ht="15" customHeight="1" x14ac:dyDescent="0.2">
      <c r="A55" s="96"/>
      <c r="B55" s="98" t="s">
        <v>65</v>
      </c>
    </row>
    <row r="56" spans="1:3" ht="15" customHeight="1" x14ac:dyDescent="0.2">
      <c r="A56" s="96"/>
      <c r="B56" s="98" t="s">
        <v>66</v>
      </c>
    </row>
    <row r="57" spans="1:3" ht="15" customHeight="1" x14ac:dyDescent="0.2">
      <c r="A57" s="96"/>
      <c r="B57" s="98" t="s">
        <v>67</v>
      </c>
    </row>
    <row r="58" spans="1:3" ht="15" customHeight="1" x14ac:dyDescent="0.2">
      <c r="A58" s="96"/>
      <c r="B58" s="98" t="s">
        <v>68</v>
      </c>
    </row>
    <row r="59" spans="1:3" x14ac:dyDescent="0.2">
      <c r="A59" s="96"/>
    </row>
    <row r="60" spans="1:3" ht="15" customHeight="1" x14ac:dyDescent="0.2">
      <c r="A60" s="94" t="s">
        <v>20</v>
      </c>
      <c r="B60" s="99" t="s">
        <v>69</v>
      </c>
    </row>
    <row r="61" spans="1:3" x14ac:dyDescent="0.2">
      <c r="A61" s="96"/>
      <c r="B61" s="99"/>
    </row>
    <row r="62" spans="1:3" ht="15" customHeight="1" x14ac:dyDescent="0.2">
      <c r="A62" s="94" t="s">
        <v>21</v>
      </c>
      <c r="B62" s="95" t="s">
        <v>63</v>
      </c>
    </row>
    <row r="64" spans="1:3" ht="15" x14ac:dyDescent="0.25">
      <c r="A64" s="177" t="s">
        <v>624</v>
      </c>
      <c r="B64" s="178"/>
      <c r="C64" s="178"/>
    </row>
    <row r="65" spans="1:3" x14ac:dyDescent="0.2">
      <c r="A65" s="179"/>
      <c r="B65" s="179"/>
      <c r="C65" s="179"/>
    </row>
    <row r="66" spans="1:3" x14ac:dyDescent="0.2">
      <c r="A66" s="180" t="s">
        <v>664</v>
      </c>
      <c r="B66" s="179"/>
      <c r="C66" s="179"/>
    </row>
    <row r="67" spans="1:3" x14ac:dyDescent="0.2">
      <c r="A67" s="180"/>
      <c r="B67" s="179"/>
      <c r="C67" s="179"/>
    </row>
    <row r="68" spans="1:3" x14ac:dyDescent="0.2">
      <c r="A68" s="180" t="s">
        <v>665</v>
      </c>
      <c r="B68" s="179"/>
      <c r="C68" s="179"/>
    </row>
  </sheetData>
  <mergeCells count="1">
    <mergeCell ref="A64:C64"/>
  </mergeCells>
  <pageMargins left="0.70866141732283472" right="0.70866141732283472" top="0.74803149606299213" bottom="0.74803149606299213" header="0.31496062992125984" footer="0.31496062992125984"/>
  <pageSetup paperSize="5" scale="54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191" zoomScaleNormal="100" workbookViewId="0">
      <selection activeCell="B231" sqref="B23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661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609</v>
      </c>
      <c r="B2" s="153"/>
      <c r="C2" s="153"/>
      <c r="D2" s="14" t="s">
        <v>606</v>
      </c>
      <c r="E2" s="25" t="s">
        <v>663</v>
      </c>
    </row>
    <row r="3" spans="1:5" s="16" customFormat="1" ht="18.95" customHeight="1" x14ac:dyDescent="0.25">
      <c r="A3" s="153" t="s">
        <v>662</v>
      </c>
      <c r="B3" s="153"/>
      <c r="C3" s="153"/>
      <c r="D3" s="14" t="s">
        <v>607</v>
      </c>
      <c r="E3" s="25"/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16391369.18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149.61000000000001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149.61000000000001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16391219.57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16391219.57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368750.76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368750.76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368750.76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693934.72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693129.72</v>
      </c>
      <c r="D99" s="53">
        <f>C99/$C$98</f>
        <v>0.99883994851850044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485960.82999999996</v>
      </c>
      <c r="D100" s="53">
        <f t="shared" ref="D100:D163" si="0">C100/$C$98</f>
        <v>0.70029761589101636</v>
      </c>
      <c r="E100" s="49"/>
    </row>
    <row r="101" spans="1:5" x14ac:dyDescent="0.2">
      <c r="A101" s="51">
        <v>5111</v>
      </c>
      <c r="B101" s="49" t="s">
        <v>361</v>
      </c>
      <c r="C101" s="52">
        <v>250905.29</v>
      </c>
      <c r="D101" s="53">
        <f t="shared" si="0"/>
        <v>0.36156901041066231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58180.32</v>
      </c>
      <c r="D103" s="53">
        <f t="shared" si="0"/>
        <v>8.3841200509465794E-2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176875.22</v>
      </c>
      <c r="D105" s="53">
        <f t="shared" si="0"/>
        <v>0.25488740497088835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2765</v>
      </c>
      <c r="D107" s="53">
        <f t="shared" si="0"/>
        <v>3.9845246538464021E-3</v>
      </c>
      <c r="E107" s="49"/>
    </row>
    <row r="108" spans="1:5" x14ac:dyDescent="0.2">
      <c r="A108" s="51">
        <v>5121</v>
      </c>
      <c r="B108" s="49" t="s">
        <v>368</v>
      </c>
      <c r="C108" s="52">
        <v>2765</v>
      </c>
      <c r="D108" s="53">
        <f t="shared" si="0"/>
        <v>3.9845246538464021E-3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204403.89</v>
      </c>
      <c r="D117" s="53">
        <f t="shared" si="0"/>
        <v>0.29455780797363768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162714.67000000001</v>
      </c>
      <c r="D120" s="53">
        <f t="shared" si="0"/>
        <v>0.23448123477666605</v>
      </c>
      <c r="E120" s="49"/>
    </row>
    <row r="121" spans="1:5" x14ac:dyDescent="0.2">
      <c r="A121" s="51">
        <v>5134</v>
      </c>
      <c r="B121" s="49" t="s">
        <v>381</v>
      </c>
      <c r="C121" s="52">
        <v>3565.26</v>
      </c>
      <c r="D121" s="53">
        <f t="shared" si="0"/>
        <v>5.1377455216536803E-3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16975.96</v>
      </c>
      <c r="D124" s="53">
        <f t="shared" si="0"/>
        <v>2.4463338568792178E-2</v>
      </c>
      <c r="E124" s="49"/>
    </row>
    <row r="125" spans="1:5" x14ac:dyDescent="0.2">
      <c r="A125" s="51">
        <v>5138</v>
      </c>
      <c r="B125" s="49" t="s">
        <v>385</v>
      </c>
      <c r="C125" s="52">
        <v>8000</v>
      </c>
      <c r="D125" s="53">
        <f t="shared" si="0"/>
        <v>1.1528461927946191E-2</v>
      </c>
      <c r="E125" s="49"/>
    </row>
    <row r="126" spans="1:5" x14ac:dyDescent="0.2">
      <c r="A126" s="51">
        <v>5139</v>
      </c>
      <c r="B126" s="49" t="s">
        <v>386</v>
      </c>
      <c r="C126" s="52">
        <v>13148</v>
      </c>
      <c r="D126" s="53">
        <f t="shared" si="0"/>
        <v>1.8947027178579566E-2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805</v>
      </c>
      <c r="D185" s="53">
        <f t="shared" si="1"/>
        <v>1.1600514814995855E-3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805</v>
      </c>
      <c r="D186" s="53">
        <f t="shared" si="1"/>
        <v>1.1600514814995855E-3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805</v>
      </c>
      <c r="D191" s="53">
        <f t="shared" si="1"/>
        <v>1.1600514814995855E-3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ht="15" x14ac:dyDescent="0.25">
      <c r="A218" s="177" t="s">
        <v>624</v>
      </c>
      <c r="B218" s="178"/>
      <c r="C218" s="178"/>
    </row>
    <row r="219" spans="1:5" x14ac:dyDescent="0.2">
      <c r="A219" s="179"/>
      <c r="B219" s="179"/>
      <c r="C219" s="179"/>
    </row>
    <row r="220" spans="1:5" x14ac:dyDescent="0.2">
      <c r="A220" s="180" t="s">
        <v>664</v>
      </c>
      <c r="B220" s="179"/>
      <c r="C220" s="179"/>
    </row>
    <row r="221" spans="1:5" x14ac:dyDescent="0.2">
      <c r="A221" s="180"/>
      <c r="B221" s="179"/>
      <c r="C221" s="179"/>
    </row>
    <row r="222" spans="1:5" x14ac:dyDescent="0.2">
      <c r="A222" s="180" t="s">
        <v>665</v>
      </c>
      <c r="B222" s="179"/>
      <c r="C222" s="17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18:C218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A20" sqref="A20:C2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3" ht="15" customHeight="1" x14ac:dyDescent="0.2">
      <c r="A17" s="105" t="s">
        <v>573</v>
      </c>
      <c r="B17" s="99" t="s">
        <v>71</v>
      </c>
    </row>
    <row r="18" spans="1:3" ht="15" customHeight="1" x14ac:dyDescent="0.2">
      <c r="A18" s="13"/>
      <c r="B18" s="99" t="s">
        <v>72</v>
      </c>
    </row>
    <row r="19" spans="1:3" x14ac:dyDescent="0.2">
      <c r="A19" s="13"/>
    </row>
    <row r="20" spans="1:3" ht="15" x14ac:dyDescent="0.25">
      <c r="A20" s="177" t="s">
        <v>624</v>
      </c>
      <c r="B20" s="178"/>
      <c r="C20" s="178"/>
    </row>
    <row r="21" spans="1:3" x14ac:dyDescent="0.2">
      <c r="A21" s="179"/>
      <c r="B21" s="179"/>
      <c r="C21" s="179"/>
    </row>
    <row r="22" spans="1:3" x14ac:dyDescent="0.2">
      <c r="A22" s="180" t="s">
        <v>664</v>
      </c>
      <c r="B22" s="179"/>
      <c r="C22" s="179"/>
    </row>
    <row r="23" spans="1:3" x14ac:dyDescent="0.2">
      <c r="A23" s="180"/>
      <c r="B23" s="179"/>
      <c r="C23" s="179"/>
    </row>
    <row r="24" spans="1:3" x14ac:dyDescent="0.2">
      <c r="A24" s="180" t="s">
        <v>665</v>
      </c>
      <c r="B24" s="179"/>
      <c r="C24" s="179"/>
    </row>
    <row r="25" spans="1:3" x14ac:dyDescent="0.2">
      <c r="A25" s="13"/>
    </row>
    <row r="26" spans="1:3" x14ac:dyDescent="0.2">
      <c r="A26" s="13"/>
    </row>
    <row r="27" spans="1:3" x14ac:dyDescent="0.2">
      <c r="A27" s="13"/>
    </row>
    <row r="28" spans="1:3" x14ac:dyDescent="0.2">
      <c r="A28" s="13"/>
    </row>
    <row r="29" spans="1:3" x14ac:dyDescent="0.2">
      <c r="A29" s="13"/>
    </row>
    <row r="30" spans="1:3" x14ac:dyDescent="0.2">
      <c r="A30" s="13"/>
    </row>
    <row r="31" spans="1:3" x14ac:dyDescent="0.2">
      <c r="A31" s="13"/>
    </row>
    <row r="32" spans="1:3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mergeCells count="1">
    <mergeCell ref="A20:C20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6" workbookViewId="0">
      <selection activeCell="D38" sqref="D38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661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610</v>
      </c>
      <c r="B2" s="156"/>
      <c r="C2" s="156"/>
      <c r="D2" s="27" t="s">
        <v>606</v>
      </c>
      <c r="E2" s="28" t="s">
        <v>663</v>
      </c>
    </row>
    <row r="3" spans="1:5" ht="18.95" customHeight="1" x14ac:dyDescent="0.2">
      <c r="A3" s="156" t="s">
        <v>662</v>
      </c>
      <c r="B3" s="156"/>
      <c r="C3" s="156"/>
      <c r="D3" s="27" t="s">
        <v>607</v>
      </c>
      <c r="E3" s="28"/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4340613.0599999996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16066185.220000001</v>
      </c>
    </row>
    <row r="15" spans="1:5" x14ac:dyDescent="0.2">
      <c r="A15" s="33">
        <v>3220</v>
      </c>
      <c r="B15" s="29" t="s">
        <v>469</v>
      </c>
      <c r="C15" s="34">
        <v>-2078241.03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5" x14ac:dyDescent="0.2">
      <c r="A17" s="33">
        <v>3231</v>
      </c>
      <c r="B17" s="29" t="s">
        <v>471</v>
      </c>
      <c r="C17" s="34">
        <v>0</v>
      </c>
    </row>
    <row r="18" spans="1:5" x14ac:dyDescent="0.2">
      <c r="A18" s="33">
        <v>3232</v>
      </c>
      <c r="B18" s="29" t="s">
        <v>472</v>
      </c>
      <c r="C18" s="34">
        <v>0</v>
      </c>
    </row>
    <row r="19" spans="1:5" x14ac:dyDescent="0.2">
      <c r="A19" s="33">
        <v>3233</v>
      </c>
      <c r="B19" s="29" t="s">
        <v>473</v>
      </c>
      <c r="C19" s="34">
        <v>0</v>
      </c>
    </row>
    <row r="20" spans="1:5" x14ac:dyDescent="0.2">
      <c r="A20" s="33">
        <v>3239</v>
      </c>
      <c r="B20" s="29" t="s">
        <v>474</v>
      </c>
      <c r="C20" s="34">
        <v>0</v>
      </c>
    </row>
    <row r="21" spans="1:5" x14ac:dyDescent="0.2">
      <c r="A21" s="33">
        <v>3240</v>
      </c>
      <c r="B21" s="29" t="s">
        <v>475</v>
      </c>
      <c r="C21" s="34">
        <f>SUM(C22:C24)</f>
        <v>0</v>
      </c>
    </row>
    <row r="22" spans="1:5" x14ac:dyDescent="0.2">
      <c r="A22" s="33">
        <v>3241</v>
      </c>
      <c r="B22" s="29" t="s">
        <v>476</v>
      </c>
      <c r="C22" s="34">
        <v>0</v>
      </c>
    </row>
    <row r="23" spans="1:5" x14ac:dyDescent="0.2">
      <c r="A23" s="33">
        <v>3242</v>
      </c>
      <c r="B23" s="29" t="s">
        <v>477</v>
      </c>
      <c r="C23" s="34">
        <v>0</v>
      </c>
    </row>
    <row r="24" spans="1:5" x14ac:dyDescent="0.2">
      <c r="A24" s="33">
        <v>3243</v>
      </c>
      <c r="B24" s="29" t="s">
        <v>478</v>
      </c>
      <c r="C24" s="34">
        <v>0</v>
      </c>
    </row>
    <row r="25" spans="1:5" x14ac:dyDescent="0.2">
      <c r="A25" s="33">
        <v>3250</v>
      </c>
      <c r="B25" s="29" t="s">
        <v>479</v>
      </c>
      <c r="C25" s="34">
        <f>SUM(C26:C27)</f>
        <v>0</v>
      </c>
    </row>
    <row r="26" spans="1:5" x14ac:dyDescent="0.2">
      <c r="A26" s="33">
        <v>3251</v>
      </c>
      <c r="B26" s="29" t="s">
        <v>480</v>
      </c>
      <c r="C26" s="34">
        <v>0</v>
      </c>
    </row>
    <row r="27" spans="1:5" x14ac:dyDescent="0.2">
      <c r="A27" s="33">
        <v>3252</v>
      </c>
      <c r="B27" s="29" t="s">
        <v>481</v>
      </c>
      <c r="C27" s="34">
        <v>0</v>
      </c>
    </row>
    <row r="29" spans="1:5" ht="15" customHeight="1" x14ac:dyDescent="0.2">
      <c r="A29" s="181" t="s">
        <v>624</v>
      </c>
      <c r="B29" s="181"/>
      <c r="C29" s="181"/>
      <c r="D29" s="181"/>
      <c r="E29" s="181"/>
    </row>
    <row r="30" spans="1:5" x14ac:dyDescent="0.2">
      <c r="A30" s="181"/>
      <c r="B30" s="181"/>
      <c r="C30" s="181"/>
      <c r="D30" s="181"/>
      <c r="E30" s="181"/>
    </row>
    <row r="31" spans="1:5" x14ac:dyDescent="0.2">
      <c r="A31" s="180" t="s">
        <v>664</v>
      </c>
      <c r="B31" s="179"/>
      <c r="C31" s="179"/>
    </row>
    <row r="32" spans="1:5" x14ac:dyDescent="0.2">
      <c r="A32" s="180"/>
      <c r="B32" s="179"/>
      <c r="C32" s="179"/>
    </row>
    <row r="33" spans="1:3" x14ac:dyDescent="0.2">
      <c r="A33" s="180" t="s">
        <v>665</v>
      </c>
      <c r="B33" s="179"/>
      <c r="C33" s="17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zoomScaleNormal="100" zoomScaleSheetLayoutView="110" workbookViewId="0">
      <selection activeCell="B43" sqref="B43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5" ht="15" customHeight="1" x14ac:dyDescent="0.2">
      <c r="A2" s="90" t="s">
        <v>188</v>
      </c>
      <c r="B2" s="91" t="s">
        <v>50</v>
      </c>
    </row>
    <row r="4" spans="1:5" ht="15" customHeight="1" x14ac:dyDescent="0.2">
      <c r="A4" s="105" t="s">
        <v>23</v>
      </c>
      <c r="B4" s="95" t="s">
        <v>78</v>
      </c>
    </row>
    <row r="5" spans="1:5" ht="15" customHeight="1" x14ac:dyDescent="0.2">
      <c r="A5" s="105" t="s">
        <v>25</v>
      </c>
      <c r="B5" s="95" t="s">
        <v>51</v>
      </c>
    </row>
    <row r="6" spans="1:5" ht="15" customHeight="1" x14ac:dyDescent="0.2">
      <c r="B6" s="95" t="s">
        <v>173</v>
      </c>
    </row>
    <row r="7" spans="1:5" ht="15" customHeight="1" x14ac:dyDescent="0.2">
      <c r="B7" s="95" t="s">
        <v>73</v>
      </c>
    </row>
    <row r="8" spans="1:5" ht="15" customHeight="1" x14ac:dyDescent="0.2">
      <c r="B8" s="95" t="s">
        <v>74</v>
      </c>
    </row>
    <row r="10" spans="1:5" x14ac:dyDescent="0.2">
      <c r="A10" s="181" t="s">
        <v>624</v>
      </c>
      <c r="B10" s="181"/>
      <c r="C10" s="181"/>
      <c r="D10" s="181"/>
      <c r="E10" s="181"/>
    </row>
    <row r="11" spans="1:5" x14ac:dyDescent="0.2">
      <c r="A11" s="181"/>
      <c r="B11" s="181"/>
      <c r="C11" s="181"/>
      <c r="D11" s="181"/>
      <c r="E11" s="181"/>
    </row>
    <row r="12" spans="1:5" x14ac:dyDescent="0.2">
      <c r="A12" s="180" t="s">
        <v>664</v>
      </c>
      <c r="B12" s="179"/>
      <c r="C12" s="179"/>
      <c r="D12" s="29"/>
      <c r="E12" s="29"/>
    </row>
    <row r="13" spans="1:5" x14ac:dyDescent="0.2">
      <c r="A13" s="180"/>
      <c r="B13" s="179"/>
      <c r="C13" s="179"/>
      <c r="D13" s="29"/>
      <c r="E13" s="29"/>
    </row>
    <row r="14" spans="1:5" x14ac:dyDescent="0.2">
      <c r="A14" s="180" t="s">
        <v>665</v>
      </c>
      <c r="B14" s="179"/>
      <c r="C14" s="179"/>
      <c r="D14" s="29"/>
      <c r="E14" s="29"/>
    </row>
  </sheetData>
  <mergeCells count="1">
    <mergeCell ref="A10:E11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8"/>
  <sheetViews>
    <sheetView topLeftCell="A56" workbookViewId="0">
      <selection activeCell="I15" sqref="I1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661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611</v>
      </c>
      <c r="B2" s="156"/>
      <c r="C2" s="156"/>
      <c r="D2" s="27" t="s">
        <v>606</v>
      </c>
      <c r="E2" s="28" t="s">
        <v>663</v>
      </c>
    </row>
    <row r="3" spans="1:5" s="35" customFormat="1" ht="18.95" customHeight="1" x14ac:dyDescent="0.25">
      <c r="A3" s="156" t="s">
        <v>662</v>
      </c>
      <c r="B3" s="156"/>
      <c r="C3" s="156"/>
      <c r="D3" s="27" t="s">
        <v>607</v>
      </c>
      <c r="E3" s="28"/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648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973587.91</v>
      </c>
      <c r="D9" s="34">
        <v>1008896.44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3">
        <f>SUM(C8:C14)</f>
        <v>973587.91</v>
      </c>
      <c r="D15" s="123">
        <f>SUM(D8:D14)</f>
        <v>1008896.44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648</v>
      </c>
      <c r="C19" s="131" t="s">
        <v>647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4519390.1100000003</v>
      </c>
      <c r="D20" s="123">
        <f>SUM(D21:D27)</f>
        <v>4519390.1100000003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4519390.1100000003</v>
      </c>
      <c r="D25" s="34">
        <v>4519390.1100000003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627</v>
      </c>
      <c r="C43" s="123">
        <f>C20+C28+C37</f>
        <v>4519390.1100000003</v>
      </c>
      <c r="D43" s="123">
        <f>D20+D28+D37</f>
        <v>4519390.1100000003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648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628</v>
      </c>
      <c r="C47" s="123">
        <v>16066185.220000001</v>
      </c>
      <c r="D47" s="123">
        <v>0</v>
      </c>
    </row>
    <row r="48" spans="1:5" x14ac:dyDescent="0.2">
      <c r="A48" s="33"/>
      <c r="B48" s="124" t="s">
        <v>616</v>
      </c>
      <c r="C48" s="123">
        <f>C51+C63+C91+C94+C49</f>
        <v>51842.44</v>
      </c>
      <c r="D48" s="123">
        <f>D51+D63+D91+D94+D49</f>
        <v>2906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649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617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618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619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620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620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621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805</v>
      </c>
      <c r="D63" s="123">
        <f>D64+D73+D76+D82</f>
        <v>2906</v>
      </c>
    </row>
    <row r="64" spans="1:4" x14ac:dyDescent="0.2">
      <c r="A64" s="33">
        <v>5510</v>
      </c>
      <c r="B64" s="29" t="s">
        <v>439</v>
      </c>
      <c r="C64" s="34">
        <f>SUM(C65:C72)</f>
        <v>805</v>
      </c>
      <c r="D64" s="34">
        <f>SUM(D65:D72)</f>
        <v>2906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805</v>
      </c>
      <c r="D69" s="34">
        <v>805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2101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629</v>
      </c>
      <c r="C94" s="123">
        <f>SUM(C95:C99)</f>
        <v>51037.440000000002</v>
      </c>
      <c r="D94" s="123">
        <f>SUM(D95:D99)</f>
        <v>0</v>
      </c>
    </row>
    <row r="95" spans="1:4" x14ac:dyDescent="0.2">
      <c r="A95" s="33">
        <v>2111</v>
      </c>
      <c r="B95" s="29" t="s">
        <v>630</v>
      </c>
      <c r="C95" s="34">
        <v>13144.55</v>
      </c>
      <c r="D95" s="34">
        <v>0</v>
      </c>
    </row>
    <row r="96" spans="1:4" x14ac:dyDescent="0.2">
      <c r="A96" s="33">
        <v>2112</v>
      </c>
      <c r="B96" s="29" t="s">
        <v>631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632</v>
      </c>
      <c r="C97" s="34">
        <v>37892.89</v>
      </c>
      <c r="D97" s="34">
        <v>0</v>
      </c>
    </row>
    <row r="98" spans="1:4" x14ac:dyDescent="0.2">
      <c r="A98" s="33">
        <v>2115</v>
      </c>
      <c r="B98" s="29" t="s">
        <v>633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634</v>
      </c>
      <c r="C99" s="34">
        <v>0</v>
      </c>
      <c r="D99" s="34">
        <v>0</v>
      </c>
    </row>
    <row r="100" spans="1:4" x14ac:dyDescent="0.2">
      <c r="A100" s="33"/>
      <c r="B100" s="124" t="s">
        <v>635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650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651</v>
      </c>
      <c r="C102" s="149">
        <v>0</v>
      </c>
      <c r="D102" s="149">
        <v>0</v>
      </c>
    </row>
    <row r="103" spans="1:4" x14ac:dyDescent="0.2">
      <c r="A103" s="143"/>
      <c r="B103" s="148" t="s">
        <v>652</v>
      </c>
      <c r="C103" s="149">
        <v>0</v>
      </c>
      <c r="D103" s="149">
        <v>0</v>
      </c>
    </row>
    <row r="104" spans="1:4" x14ac:dyDescent="0.2">
      <c r="A104" s="143"/>
      <c r="B104" s="148" t="s">
        <v>653</v>
      </c>
      <c r="C104" s="149">
        <v>0</v>
      </c>
      <c r="D104" s="149">
        <v>0</v>
      </c>
    </row>
    <row r="105" spans="1:4" x14ac:dyDescent="0.2">
      <c r="A105" s="143"/>
      <c r="B105" s="148" t="s">
        <v>654</v>
      </c>
      <c r="C105" s="149">
        <v>0</v>
      </c>
      <c r="D105" s="149">
        <v>0</v>
      </c>
    </row>
    <row r="106" spans="1:4" x14ac:dyDescent="0.2">
      <c r="A106" s="143"/>
      <c r="B106" s="150" t="s">
        <v>655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656</v>
      </c>
      <c r="C108" s="149">
        <v>0</v>
      </c>
      <c r="D108" s="149">
        <v>0</v>
      </c>
    </row>
    <row r="109" spans="1:4" x14ac:dyDescent="0.2">
      <c r="A109" s="143"/>
      <c r="B109" s="150" t="s">
        <v>657</v>
      </c>
      <c r="C109" s="142">
        <f>+C110+C112</f>
        <v>8274000</v>
      </c>
      <c r="D109" s="142">
        <f>+D110+D112</f>
        <v>0</v>
      </c>
    </row>
    <row r="110" spans="1:4" x14ac:dyDescent="0.2">
      <c r="A110" s="140">
        <v>4300</v>
      </c>
      <c r="B110" s="146" t="s">
        <v>658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636</v>
      </c>
      <c r="C112" s="123">
        <f>SUM(C113:C121)</f>
        <v>8274000</v>
      </c>
      <c r="D112" s="123">
        <f>SUM(D113:D121)</f>
        <v>0</v>
      </c>
    </row>
    <row r="113" spans="1:5" x14ac:dyDescent="0.2">
      <c r="A113" s="33">
        <v>1124</v>
      </c>
      <c r="B113" s="128" t="s">
        <v>637</v>
      </c>
      <c r="C113" s="129">
        <v>0</v>
      </c>
      <c r="D113" s="34">
        <v>0</v>
      </c>
    </row>
    <row r="114" spans="1:5" x14ac:dyDescent="0.2">
      <c r="A114" s="33">
        <v>1124</v>
      </c>
      <c r="B114" s="128" t="s">
        <v>638</v>
      </c>
      <c r="C114" s="129">
        <v>0</v>
      </c>
      <c r="D114" s="34">
        <v>0</v>
      </c>
    </row>
    <row r="115" spans="1:5" x14ac:dyDescent="0.2">
      <c r="A115" s="33">
        <v>1124</v>
      </c>
      <c r="B115" s="128" t="s">
        <v>639</v>
      </c>
      <c r="C115" s="129">
        <v>0</v>
      </c>
      <c r="D115" s="34">
        <v>0</v>
      </c>
    </row>
    <row r="116" spans="1:5" x14ac:dyDescent="0.2">
      <c r="A116" s="33">
        <v>1124</v>
      </c>
      <c r="B116" s="128" t="s">
        <v>640</v>
      </c>
      <c r="C116" s="129">
        <v>0</v>
      </c>
      <c r="D116" s="34">
        <v>0</v>
      </c>
    </row>
    <row r="117" spans="1:5" x14ac:dyDescent="0.2">
      <c r="A117" s="33">
        <v>1124</v>
      </c>
      <c r="B117" s="128" t="s">
        <v>641</v>
      </c>
      <c r="C117" s="34">
        <v>0</v>
      </c>
      <c r="D117" s="34">
        <v>0</v>
      </c>
    </row>
    <row r="118" spans="1:5" x14ac:dyDescent="0.2">
      <c r="A118" s="33">
        <v>1124</v>
      </c>
      <c r="B118" s="128" t="s">
        <v>642</v>
      </c>
      <c r="C118" s="34">
        <v>0</v>
      </c>
      <c r="D118" s="34">
        <v>0</v>
      </c>
    </row>
    <row r="119" spans="1:5" x14ac:dyDescent="0.2">
      <c r="A119" s="33">
        <v>1122</v>
      </c>
      <c r="B119" s="128" t="s">
        <v>643</v>
      </c>
      <c r="C119" s="34">
        <v>8274000</v>
      </c>
      <c r="D119" s="34">
        <v>0</v>
      </c>
    </row>
    <row r="120" spans="1:5" x14ac:dyDescent="0.2">
      <c r="A120" s="33">
        <v>1122</v>
      </c>
      <c r="B120" s="128" t="s">
        <v>644</v>
      </c>
      <c r="C120" s="129">
        <v>0</v>
      </c>
      <c r="D120" s="34">
        <v>0</v>
      </c>
    </row>
    <row r="121" spans="1:5" x14ac:dyDescent="0.2">
      <c r="A121" s="33">
        <v>1122</v>
      </c>
      <c r="B121" s="128" t="s">
        <v>645</v>
      </c>
      <c r="C121" s="34">
        <v>0</v>
      </c>
      <c r="D121" s="34">
        <v>0</v>
      </c>
    </row>
    <row r="122" spans="1:5" x14ac:dyDescent="0.2">
      <c r="A122" s="33"/>
      <c r="B122" s="130" t="s">
        <v>646</v>
      </c>
      <c r="C122" s="123">
        <f>C47+C48+C100-C106-C109</f>
        <v>7844027.6600000001</v>
      </c>
      <c r="D122" s="123">
        <f>D47+D48+D100-D106-D109</f>
        <v>2906</v>
      </c>
    </row>
    <row r="124" spans="1:5" x14ac:dyDescent="0.2">
      <c r="A124" s="181" t="s">
        <v>624</v>
      </c>
      <c r="B124" s="181"/>
      <c r="C124" s="181"/>
      <c r="D124" s="181"/>
      <c r="E124" s="181"/>
    </row>
    <row r="125" spans="1:5" x14ac:dyDescent="0.2">
      <c r="A125" s="181"/>
      <c r="B125" s="181"/>
      <c r="C125" s="181"/>
      <c r="D125" s="181"/>
      <c r="E125" s="181"/>
    </row>
    <row r="126" spans="1:5" x14ac:dyDescent="0.2">
      <c r="A126" s="180" t="s">
        <v>664</v>
      </c>
      <c r="B126" s="179"/>
      <c r="C126" s="179"/>
    </row>
    <row r="127" spans="1:5" x14ac:dyDescent="0.2">
      <c r="A127" s="180"/>
      <c r="B127" s="179"/>
      <c r="C127" s="179"/>
    </row>
    <row r="128" spans="1:5" x14ac:dyDescent="0.2">
      <c r="A128" s="180" t="s">
        <v>665</v>
      </c>
      <c r="B128" s="179"/>
      <c r="C128" s="17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24:E125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paperSize="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5" ht="15" customHeight="1" x14ac:dyDescent="0.2">
      <c r="A2" s="90" t="s">
        <v>188</v>
      </c>
      <c r="B2" s="91" t="s">
        <v>50</v>
      </c>
    </row>
    <row r="3" spans="1:5" x14ac:dyDescent="0.2">
      <c r="B3" s="104"/>
    </row>
    <row r="4" spans="1:5" ht="14.1" customHeight="1" x14ac:dyDescent="0.2">
      <c r="A4" s="105" t="s">
        <v>27</v>
      </c>
      <c r="B4" s="95" t="s">
        <v>78</v>
      </c>
    </row>
    <row r="5" spans="1:5" ht="14.1" customHeight="1" x14ac:dyDescent="0.2">
      <c r="B5" s="95" t="s">
        <v>51</v>
      </c>
    </row>
    <row r="6" spans="1:5" ht="14.1" customHeight="1" x14ac:dyDescent="0.2">
      <c r="B6" s="95" t="s">
        <v>149</v>
      </c>
    </row>
    <row r="7" spans="1:5" ht="14.1" customHeight="1" x14ac:dyDescent="0.2">
      <c r="B7" s="95" t="s">
        <v>150</v>
      </c>
    </row>
    <row r="8" spans="1:5" ht="14.1" customHeight="1" x14ac:dyDescent="0.2"/>
    <row r="9" spans="1:5" x14ac:dyDescent="0.2">
      <c r="A9" s="105" t="s">
        <v>29</v>
      </c>
      <c r="B9" s="97" t="s">
        <v>589</v>
      </c>
    </row>
    <row r="10" spans="1:5" ht="15" customHeight="1" x14ac:dyDescent="0.2">
      <c r="B10" s="97" t="s">
        <v>75</v>
      </c>
    </row>
    <row r="11" spans="1:5" ht="15" customHeight="1" x14ac:dyDescent="0.2">
      <c r="B11" s="107" t="s">
        <v>193</v>
      </c>
    </row>
    <row r="12" spans="1:5" ht="15" customHeight="1" x14ac:dyDescent="0.2"/>
    <row r="13" spans="1:5" x14ac:dyDescent="0.2">
      <c r="A13" s="105" t="s">
        <v>76</v>
      </c>
      <c r="B13" s="95" t="s">
        <v>590</v>
      </c>
    </row>
    <row r="14" spans="1:5" ht="15" customHeight="1" x14ac:dyDescent="0.2">
      <c r="B14" s="95" t="s">
        <v>591</v>
      </c>
    </row>
    <row r="15" spans="1:5" ht="15" customHeight="1" x14ac:dyDescent="0.2">
      <c r="A15" s="181" t="s">
        <v>624</v>
      </c>
      <c r="B15" s="181"/>
      <c r="C15" s="181"/>
      <c r="D15" s="181"/>
      <c r="E15" s="181"/>
    </row>
    <row r="16" spans="1:5" x14ac:dyDescent="0.2">
      <c r="A16" s="181"/>
      <c r="B16" s="181"/>
      <c r="C16" s="181"/>
      <c r="D16" s="181"/>
      <c r="E16" s="181"/>
    </row>
    <row r="17" spans="1:5" x14ac:dyDescent="0.2">
      <c r="A17" s="180" t="s">
        <v>664</v>
      </c>
      <c r="B17" s="179"/>
      <c r="C17" s="179"/>
      <c r="D17" s="29"/>
      <c r="E17" s="29"/>
    </row>
    <row r="18" spans="1:5" x14ac:dyDescent="0.2">
      <c r="A18" s="180"/>
      <c r="B18" s="179"/>
      <c r="C18" s="179"/>
      <c r="D18" s="29"/>
      <c r="E18" s="29"/>
    </row>
    <row r="19" spans="1:5" x14ac:dyDescent="0.2">
      <c r="A19" s="180" t="s">
        <v>665</v>
      </c>
      <c r="B19" s="179"/>
      <c r="C19" s="179"/>
      <c r="D19" s="29"/>
      <c r="E19" s="29"/>
    </row>
  </sheetData>
  <mergeCells count="1">
    <mergeCell ref="A15:E16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2024-02-28T19:31:54Z</cp:lastPrinted>
  <dcterms:created xsi:type="dcterms:W3CDTF">2012-12-11T20:36:24Z</dcterms:created>
  <dcterms:modified xsi:type="dcterms:W3CDTF">2024-02-28T19:31:59Z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