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4TO TRIMESTRE\"/>
    </mc:Choice>
  </mc:AlternateContent>
  <xr:revisionPtr revIDLastSave="0" documentId="13_ncr:1_{7AB17ADE-454A-4CC5-8260-C9D4E26624B4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</definedNames>
  <calcPr calcId="191029"/>
</workbook>
</file>

<file path=xl/calcChain.xml><?xml version="1.0" encoding="utf-8"?>
<calcChain xmlns="http://schemas.openxmlformats.org/spreadsheetml/2006/main">
  <c r="G6" i="5" l="1"/>
  <c r="F6" i="5"/>
  <c r="E6" i="5"/>
  <c r="D6" i="5"/>
  <c r="C6" i="5"/>
  <c r="B6" i="5"/>
  <c r="D37" i="5"/>
  <c r="G37" i="5" s="1"/>
  <c r="D36" i="5"/>
  <c r="G36" i="5" s="1"/>
  <c r="D35" i="5"/>
  <c r="G35" i="5" s="1"/>
  <c r="D34" i="5"/>
  <c r="G34" i="5" s="1"/>
  <c r="G33" i="5" s="1"/>
  <c r="F33" i="5"/>
  <c r="F38" i="5" s="1"/>
  <c r="E33" i="5"/>
  <c r="C33" i="5"/>
  <c r="C38" i="5" s="1"/>
  <c r="B33" i="5"/>
  <c r="B38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F23" i="5"/>
  <c r="E23" i="5"/>
  <c r="C23" i="5"/>
  <c r="B23" i="5"/>
  <c r="D22" i="5"/>
  <c r="G22" i="5" s="1"/>
  <c r="D21" i="5"/>
  <c r="G21" i="5" s="1"/>
  <c r="D20" i="5"/>
  <c r="G20" i="5" s="1"/>
  <c r="D19" i="5"/>
  <c r="G19" i="5" s="1"/>
  <c r="D18" i="5"/>
  <c r="G18" i="5" s="1"/>
  <c r="D17" i="5"/>
  <c r="D15" i="5" s="1"/>
  <c r="D16" i="5"/>
  <c r="G16" i="5" s="1"/>
  <c r="F15" i="5"/>
  <c r="E15" i="5"/>
  <c r="C15" i="5"/>
  <c r="B15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62" i="4"/>
  <c r="D62" i="4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B40" i="4"/>
  <c r="C40" i="4"/>
  <c r="E40" i="4"/>
  <c r="F40" i="4"/>
  <c r="D12" i="8"/>
  <c r="G12" i="8" s="1"/>
  <c r="D10" i="8"/>
  <c r="G10" i="8" s="1"/>
  <c r="D8" i="8"/>
  <c r="G8" i="8" s="1"/>
  <c r="D6" i="8"/>
  <c r="G6" i="8" s="1"/>
  <c r="D72" i="6"/>
  <c r="G72" i="6" s="1"/>
  <c r="D71" i="6"/>
  <c r="G71" i="6" s="1"/>
  <c r="D70" i="6"/>
  <c r="G70" i="6" s="1"/>
  <c r="F65" i="6"/>
  <c r="D68" i="6"/>
  <c r="G68" i="6" s="1"/>
  <c r="D64" i="6"/>
  <c r="G64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53" i="6"/>
  <c r="F43" i="6"/>
  <c r="F33" i="6"/>
  <c r="F23" i="6"/>
  <c r="F13" i="6"/>
  <c r="E38" i="5"/>
  <c r="F69" i="4"/>
  <c r="E69" i="4"/>
  <c r="C69" i="4"/>
  <c r="B69" i="4"/>
  <c r="D76" i="6"/>
  <c r="G76" i="6" s="1"/>
  <c r="D75" i="6"/>
  <c r="G75" i="6" s="1"/>
  <c r="D74" i="6"/>
  <c r="G74" i="6" s="1"/>
  <c r="D73" i="6"/>
  <c r="G73" i="6" s="1"/>
  <c r="E69" i="6"/>
  <c r="C69" i="6"/>
  <c r="B69" i="6"/>
  <c r="D67" i="6"/>
  <c r="G67" i="6" s="1"/>
  <c r="D66" i="6"/>
  <c r="G66" i="6" s="1"/>
  <c r="E65" i="6"/>
  <c r="C65" i="6"/>
  <c r="B65" i="6"/>
  <c r="D65" i="6" s="1"/>
  <c r="G65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E57" i="6"/>
  <c r="C57" i="6"/>
  <c r="B57" i="6"/>
  <c r="E53" i="6"/>
  <c r="C53" i="6"/>
  <c r="B53" i="6"/>
  <c r="D53" i="6" s="1"/>
  <c r="E43" i="6"/>
  <c r="C43" i="6"/>
  <c r="B43" i="6"/>
  <c r="D43" i="6" s="1"/>
  <c r="E33" i="6"/>
  <c r="C33" i="6"/>
  <c r="B33" i="6"/>
  <c r="E23" i="6"/>
  <c r="C23" i="6"/>
  <c r="B23" i="6"/>
  <c r="E13" i="6"/>
  <c r="C13" i="6"/>
  <c r="B13" i="6"/>
  <c r="E5" i="6"/>
  <c r="C5" i="6"/>
  <c r="B5" i="6"/>
  <c r="D14" i="8"/>
  <c r="G14" i="8" s="1"/>
  <c r="D68" i="4"/>
  <c r="G68" i="4" s="1"/>
  <c r="D67" i="4"/>
  <c r="G67" i="4" s="1"/>
  <c r="D66" i="4"/>
  <c r="G66" i="4" s="1"/>
  <c r="D65" i="4"/>
  <c r="G65" i="4" s="1"/>
  <c r="G69" i="4" s="1"/>
  <c r="D64" i="4"/>
  <c r="G64" i="4" s="1"/>
  <c r="D63" i="4"/>
  <c r="G63" i="4" s="1"/>
  <c r="F15" i="8"/>
  <c r="E15" i="8"/>
  <c r="C15" i="8"/>
  <c r="B15" i="8"/>
  <c r="G23" i="5" l="1"/>
  <c r="G7" i="5"/>
  <c r="G17" i="5"/>
  <c r="G15" i="5" s="1"/>
  <c r="D23" i="5"/>
  <c r="D33" i="5"/>
  <c r="D38" i="5" s="1"/>
  <c r="G40" i="4"/>
  <c r="D40" i="4"/>
  <c r="D69" i="4"/>
  <c r="D69" i="6"/>
  <c r="G69" i="6" s="1"/>
  <c r="D57" i="6"/>
  <c r="G57" i="6" s="1"/>
  <c r="G53" i="6"/>
  <c r="F77" i="6"/>
  <c r="G43" i="6"/>
  <c r="D33" i="6"/>
  <c r="G33" i="6" s="1"/>
  <c r="B77" i="6"/>
  <c r="D23" i="6"/>
  <c r="G23" i="6" s="1"/>
  <c r="C77" i="6"/>
  <c r="E77" i="6"/>
  <c r="D13" i="6"/>
  <c r="G13" i="6" s="1"/>
  <c r="D5" i="6"/>
  <c r="G15" i="8"/>
  <c r="D15" i="8"/>
  <c r="G38" i="5" l="1"/>
  <c r="G5" i="6"/>
  <c r="G77" i="6" s="1"/>
  <c r="D77" i="6"/>
</calcChain>
</file>

<file path=xl/sharedStrings.xml><?xml version="1.0" encoding="utf-8"?>
<sst xmlns="http://schemas.openxmlformats.org/spreadsheetml/2006/main" count="250" uniqueCount="173">
  <si>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</si>
  <si>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</si>
  <si>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</si>
  <si>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</si>
  <si>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</si>
  <si>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</si>
  <si>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</si>
  <si>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</si>
  <si>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</si>
  <si>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</si>
  <si>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</si>
  <si>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</si>
  <si>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</si>
  <si>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</si>
  <si>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</si>
  <si>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</si>
  <si>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</si>
  <si>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</si>
  <si>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</si>
  <si>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</si>
  <si>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</si>
  <si>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</si>
  <si>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</si>
  <si>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</si>
  <si>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</si>
  <si>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</si>
  <si>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</si>
  <si>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</si>
  <si>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</si>
  <si>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</si>
  <si>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</si>
  <si>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</si>
  <si>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</si>
  <si>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</si>
  <si>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</si>
  <si>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</si>
  <si>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</si>
  <si>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</si>
  <si>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</si>
  <si>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</si>
  <si>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</si>
  <si>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</si>
  <si>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</si>
  <si>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</si>
  <si>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</si>
  <si>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</si>
  <si>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</si>
  <si>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</si>
  <si>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</si>
  <si>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</si>
  <si>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</si>
  <si>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</si>
  <si>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</si>
  <si>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</si>
  <si>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</si>
  <si>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</si>
  <si>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</si>
  <si>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</si>
  <si>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</si>
  <si>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</si>
  <si>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</si>
  <si>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</si>
  <si>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</si>
  <si>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</si>
  <si>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</si>
  <si>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</si>
  <si>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</si>
  <si>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</si>
  <si>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</si>
  <si>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</si>
  <si>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</si>
  <si>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</si>
  <si>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</si>
  <si>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</si>
  <si>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</si>
  <si>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</si>
  <si>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</si>
  <si>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</si>
  <si>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</si>
  <si>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</si>
  <si>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</si>
  <si>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</si>
  <si>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</si>
  <si>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</si>
  <si>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</si>
  <si>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</si>
  <si>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</si>
  <si>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</si>
  <si>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</si>
  <si>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</si>
  <si>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</si>
  <si>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</si>
  <si>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</si>
  <si>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</si>
  <si>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</si>
  <si>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</si>
  <si>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</si>
  <si>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</si>
  <si>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</si>
  <si>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</si>
  <si>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</si>
  <si>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</si>
  <si>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</si>
  <si>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</si>
  <si>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</si>
  <si>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</si>
  <si>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</si>
  <si>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</si>
  <si>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</si>
  <si>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</si>
  <si>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</si>
  <si>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</si>
  <si>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</si>
  <si>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</si>
  <si>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</si>
  <si>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</si>
  <si>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</si>
  <si>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</si>
  <si>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</si>
  <si>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</si>
  <si>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</si>
  <si>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</si>
  <si>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</si>
  <si>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</si>
  <si>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</si>
  <si>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</si>
  <si>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</si>
  <si>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</si>
  <si>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</si>
  <si>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</si>
  <si>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</si>
  <si>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</si>
  <si>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</si>
  <si>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31111M200010100 PRESIDENCIA MUNICIPAL</t>
  </si>
  <si>
    <t>31111M200010200 UNIDAD DE ACCESO A LA IN</t>
  </si>
  <si>
    <t>31111M200010300 COMUNICACIÓN SOCIAL</t>
  </si>
  <si>
    <t>31111M200020000 SINDICATURA</t>
  </si>
  <si>
    <t>31111M200030000 REGIDORES</t>
  </si>
  <si>
    <t>31111M200040000 DELEGADOS</t>
  </si>
  <si>
    <t>31111M200050100 SECRETARIA DEL H. AYUNTA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</si>
  <si>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</si>
  <si>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</si>
  <si>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</si>
  <si>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</si>
  <si>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</si>
  <si>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</si>
  <si>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</si>
  <si>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</si>
  <si>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</si>
  <si>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</si>
  <si>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</si>
  <si>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</si>
  <si>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</si>
  <si>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</si>
  <si>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</si>
  <si>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</si>
  <si>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</si>
  <si>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</si>
  <si>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</si>
  <si>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</si>
  <si>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</si>
  <si>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</si>
  <si>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</si>
  <si>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</si>
  <si>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</t>
  </si>
  <si>
    <t>31111M200150000 DIRECCION DE DESARROLLO</t>
  </si>
  <si>
    <t>Coordinación de la Politica de Gobierno</t>
  </si>
  <si>
    <t>Municipio Moroleón Guanajuato
Estado Analítico del Ejercicio del Presupuesto de Egresos
Clasificación por Objeto del Gasto (Capítulo y Concepto)
Del 01 Enero al 31 de Diciembre de 2023</t>
  </si>
  <si>
    <t>Municipio Moroleón Guanajuato
Estado Analítico del Ejercicio del Presupuesto de Egresos
Clasificación Económica (por Tipo de Gasto)
Del 01 Enero al 31 de Diciembre de 2023</t>
  </si>
  <si>
    <t>31111M200010400 PROCURADURIA AUXILIAR</t>
  </si>
  <si>
    <t>Municipio Moroleón Guanajuato
Estado Analítico del Ejercicio del Presupuesto de Egresos
Clasificación Administrativa
Del 1 de Enero al 31 de Diciembre de 2023</t>
  </si>
  <si>
    <t>Municipio Moroleón Guanajuato
Estado Analítico del Ejercicio del Presupuesto de Egresos
Clasificación Administrativa
Del 1 de Enero al 31 de Diciembre  de 2023</t>
  </si>
  <si>
    <t>Municipio Moroleón, Guanajuato
Estado Analítico del Ejercicio del Presupuesto de Egresos
Clasificación Funcional (Finalidad y Función)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</si>
</sst>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 wrapText="1"/>
    </xf>
    <xf numFmtId="4" fontId="3" fillId="0" borderId="10" xfId="0" applyNumberFormat="1" applyFont="1" applyBorder="1" applyProtection="1">
      <protection locked="0"/>
    </xf>
    <xf numFmtId="4" fontId="3" fillId="0" borderId="12" xfId="0" applyNumberFormat="1" applyFont="1" applyBorder="1" applyProtection="1">
      <protection locked="0"/>
    </xf>
    <xf numFmtId="4" fontId="3" fillId="0" borderId="11" xfId="0" applyNumberFormat="1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0" borderId="0" xfId="9" applyFont="1" applyAlignment="1" applyProtection="1">
      <alignment horizontal="center" vertical="center" wrapText="1"/>
      <protection locked="0"/>
    </xf>
    <xf numFmtId="4" fontId="0" fillId="0" borderId="10" xfId="0" applyNumberFormat="1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0" fontId="7" fillId="0" borderId="1" xfId="0" applyFont="1" applyBorder="1" applyAlignment="1">
      <alignment horizontal="left" vertical="center"/>
    </xf>
    <xf numFmtId="0" fontId="7" fillId="2" borderId="6" xfId="9" applyFont="1" applyFill="1" applyBorder="1" applyAlignment="1" applyProtection="1">
      <alignment horizontal="centerContinuous" vertical="center" wrapText="1"/>
      <protection locked="0"/>
    </xf>
    <xf numFmtId="0" fontId="7" fillId="2" borderId="7" xfId="9" applyFont="1" applyFill="1" applyBorder="1" applyAlignment="1" applyProtection="1">
      <alignment horizontal="centerContinuous" vertical="center" wrapText="1"/>
      <protection locked="0"/>
    </xf>
    <xf numFmtId="0" fontId="7" fillId="2" borderId="8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7" fillId="0" borderId="1" xfId="0" applyFont="1" applyBorder="1" applyAlignment="1">
      <alignment horizontal="left"/>
    </xf>
    <xf numFmtId="0" fontId="0" fillId="0" borderId="4" xfId="0" applyBorder="1" applyProtection="1">
      <protection locked="0"/>
    </xf>
    <xf numFmtId="0" fontId="9" fillId="0" borderId="0" xfId="7" applyFont="1" applyAlignment="1" applyProtection="1">
      <alignment horizontal="center" wrapText="1"/>
      <protection locked="0"/>
    </xf>
    <xf numFmtId="0" fontId="9" fillId="0" borderId="4" xfId="7" applyFont="1" applyBorder="1" applyAlignment="1" applyProtection="1">
      <alignment horizontal="center" vertical="top" wrapText="1"/>
      <protection locked="0"/>
    </xf>
    <xf numFmtId="0" fontId="9" fillId="0" borderId="0" xfId="7" applyFont="1" applyProtection="1">
      <protection locked="0"/>
    </xf>
    <xf numFmtId="4" fontId="7" fillId="0" borderId="10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" fontId="7" fillId="0" borderId="5" xfId="0" applyNumberFormat="1" applyFont="1" applyBorder="1" applyProtection="1"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1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 indent="1"/>
      <protection locked="0"/>
    </xf>
    <xf numFmtId="0" fontId="0" fillId="0" borderId="10" xfId="0" applyBorder="1" applyProtection="1">
      <protection locked="0"/>
    </xf>
    <xf numFmtId="0" fontId="0" fillId="0" borderId="12" xfId="0" applyBorder="1" applyAlignment="1" applyProtection="1">
      <alignment horizontal="left" wrapText="1" indent="1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 indent="1"/>
      <protection locked="0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/>
    <xf numFmtId="0" fontId="3" fillId="0" borderId="11" xfId="0" applyFont="1" applyBorder="1"/>
    <xf numFmtId="0" fontId="7" fillId="0" borderId="11" xfId="0" applyFont="1" applyBorder="1" applyAlignment="1" applyProtection="1">
      <alignment horizontal="left" indent="1"/>
      <protection locked="0"/>
    </xf>
    <xf numFmtId="0" fontId="3" fillId="0" borderId="1" xfId="0" applyFont="1" applyBorder="1" applyAlignment="1">
      <alignment horizontal="left" indent="1"/>
    </xf>
    <xf numFmtId="0" fontId="3" fillId="0" borderId="1" xfId="0" applyFont="1" applyBorder="1" applyAlignment="1">
      <alignment horizontal="left"/>
    </xf>
    <xf numFmtId="0" fontId="3" fillId="0" borderId="13" xfId="0" applyFont="1" applyBorder="1" applyAlignment="1">
      <alignment horizontal="left" indent="1"/>
    </xf>
    <xf numFmtId="0" fontId="7" fillId="0" borderId="13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left" wrapText="1" indent="1"/>
    </xf>
    <xf numFmtId="0" fontId="3" fillId="0" borderId="14" xfId="0" applyFont="1" applyBorder="1" applyAlignment="1" applyProtection="1">
      <alignment horizontal="left" indent="1"/>
      <protection locked="0"/>
    </xf>
    <xf numFmtId="0" fontId="8" fillId="2" borderId="2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9" fillId="0" borderId="0" xfId="7" applyFont="1" applyAlignment="1" applyProtection="1">
      <alignment horizontal="center" wrapText="1"/>
      <protection locked="0"/>
    </xf>
    <xf numFmtId="0" fontId="9" fillId="0" borderId="0" xfId="7" applyFont="1" applyAlignment="1" applyProtection="1">
      <alignment horizontal="center" vertical="top" wrapText="1"/>
      <protection locked="0"/>
    </xf>
    <xf numFmtId="0" fontId="9" fillId="0" borderId="0" xfId="7" applyFont="1" applyAlignment="1" applyProtection="1">
      <alignment horizontal="center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4DE9D2C-42E9-498F-9227-2A7AD9015316}"/>
    <cellStyle name="Millares 2 3" xfId="4" xr:uid="{00000000-0005-0000-0000-000003000000}"/>
    <cellStyle name="Millares 2 3 2" xfId="18" xr:uid="{B6F1CA71-9255-4644-A2A9-5B58A3C8F41F}"/>
    <cellStyle name="Millares 2 4" xfId="16" xr:uid="{5E74D3CE-2EC4-4C34-A6BB-B6F2CFB395E8}"/>
    <cellStyle name="Millares 3" xfId="5" xr:uid="{00000000-0005-0000-0000-000004000000}"/>
    <cellStyle name="Millares 3 2" xfId="19" xr:uid="{7393729F-47A5-48CC-89AB-DC94A0E03A37}"/>
    <cellStyle name="Moneda 2" xfId="6" xr:uid="{00000000-0005-0000-0000-000005000000}"/>
    <cellStyle name="Moneda 2 2" xfId="20" xr:uid="{1F913558-613F-4C3E-8F9A-E965109C7BD1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D17CE8AA-1108-4044-9AFC-022525E4A932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52E426FC-9A68-430A-834D-288A634A6102}"/>
    <cellStyle name="Normal 6 3" xfId="22" xr:uid="{4E63D1CB-E798-4668-96D1-ED01220BFA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4"/>
  <sheetViews>
    <sheetView showGridLines="0" tabSelected="1" topLeftCell="A52" workbookViewId="0">
      <selection activeCell="A2" sqref="A2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167</v>
      </c>
      <c r="B1" s="50"/>
      <c r="C1" s="50"/>
      <c r="D1" s="50"/>
      <c r="E1" s="50"/>
      <c r="F1" s="50"/>
      <c r="G1" s="51"/>
    </row>
    <row r="2" spans="1:7" x14ac:dyDescent="0.2">
      <c r="A2" s="28"/>
      <c r="B2" s="15" t="s">
        <v>0</v>
      </c>
      <c r="C2" s="16"/>
      <c r="D2" s="16"/>
      <c r="E2" s="16"/>
      <c r="F2" s="17"/>
      <c r="G2" s="52" t="s">
        <v>7</v>
      </c>
    </row>
    <row r="3" spans="1:7" ht="24.95" customHeight="1" x14ac:dyDescent="0.2">
      <c r="A3" s="2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9" t="s">
        <v>10</v>
      </c>
      <c r="B5" s="24">
        <f>SUM(B6:B12)</f>
        <v>135769468.44</v>
      </c>
      <c r="C5" s="24">
        <f>SUM(C6:C12)</f>
        <v>8023494.4199999999</v>
      </c>
      <c r="D5" s="24">
        <f>B5+C5</f>
        <v>143792962.85999998</v>
      </c>
      <c r="E5" s="24">
        <f>SUM(E6:E12)</f>
        <v>134189418.36000001</v>
      </c>
      <c r="F5" s="24">
        <f>SUM(F6:F12)</f>
        <v>134189418.36000001</v>
      </c>
      <c r="G5" s="24">
        <f>D5-E5</f>
        <v>9603544.4999999702</v>
      </c>
    </row>
    <row r="6" spans="1:7" x14ac:dyDescent="0.2">
      <c r="A6" s="43" t="s">
        <v>11</v>
      </c>
      <c r="B6" s="6">
        <v>77325236.090000004</v>
      </c>
      <c r="C6" s="6">
        <v>-311795.48</v>
      </c>
      <c r="D6" s="6">
        <f t="shared" ref="D6:D12" si="0">B6+C6</f>
        <v>77013440.609999999</v>
      </c>
      <c r="E6" s="6">
        <v>72047641</v>
      </c>
      <c r="F6" s="6">
        <v>72047641</v>
      </c>
      <c r="G6" s="6">
        <f t="shared" ref="G6:G12" si="1">D6-E6</f>
        <v>4965799.6099999994</v>
      </c>
    </row>
    <row r="7" spans="1:7" x14ac:dyDescent="0.2">
      <c r="A7" s="43" t="s">
        <v>12</v>
      </c>
      <c r="B7" s="6">
        <v>825924</v>
      </c>
      <c r="C7" s="6">
        <v>-335600</v>
      </c>
      <c r="D7" s="6">
        <f t="shared" si="0"/>
        <v>490324</v>
      </c>
      <c r="E7" s="6">
        <v>437340</v>
      </c>
      <c r="F7" s="6">
        <v>437340</v>
      </c>
      <c r="G7" s="6">
        <f t="shared" si="1"/>
        <v>52984</v>
      </c>
    </row>
    <row r="8" spans="1:7" x14ac:dyDescent="0.2">
      <c r="A8" s="43" t="s">
        <v>13</v>
      </c>
      <c r="B8" s="6">
        <v>17742590.77</v>
      </c>
      <c r="C8" s="6">
        <v>630018.18000000005</v>
      </c>
      <c r="D8" s="6">
        <f t="shared" si="0"/>
        <v>18372608.949999999</v>
      </c>
      <c r="E8" s="6">
        <v>16532167.48</v>
      </c>
      <c r="F8" s="6">
        <v>16532167.48</v>
      </c>
      <c r="G8" s="6">
        <f t="shared" si="1"/>
        <v>1840441.4699999988</v>
      </c>
    </row>
    <row r="9" spans="1:7" x14ac:dyDescent="0.2">
      <c r="A9" s="43" t="s">
        <v>14</v>
      </c>
      <c r="B9" s="6">
        <v>656000</v>
      </c>
      <c r="C9" s="6">
        <v>-7344</v>
      </c>
      <c r="D9" s="6">
        <f t="shared" si="0"/>
        <v>648656</v>
      </c>
      <c r="E9" s="6">
        <v>638678.81000000006</v>
      </c>
      <c r="F9" s="6">
        <v>638678.81000000006</v>
      </c>
      <c r="G9" s="6">
        <f t="shared" si="1"/>
        <v>9977.1899999999441</v>
      </c>
    </row>
    <row r="10" spans="1:7" x14ac:dyDescent="0.2">
      <c r="A10" s="43" t="s">
        <v>15</v>
      </c>
      <c r="B10" s="6">
        <v>39219717.579999998</v>
      </c>
      <c r="C10" s="6">
        <v>8048215.7199999997</v>
      </c>
      <c r="D10" s="6">
        <f t="shared" si="0"/>
        <v>47267933.299999997</v>
      </c>
      <c r="E10" s="6">
        <v>44533591.07</v>
      </c>
      <c r="F10" s="6">
        <v>44533591.07</v>
      </c>
      <c r="G10" s="6">
        <f t="shared" si="1"/>
        <v>2734342.2299999967</v>
      </c>
    </row>
    <row r="11" spans="1:7" x14ac:dyDescent="0.2">
      <c r="A11" s="43" t="s">
        <v>16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</row>
    <row r="12" spans="1:7" x14ac:dyDescent="0.2">
      <c r="A12" s="43" t="s">
        <v>17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</row>
    <row r="13" spans="1:7" x14ac:dyDescent="0.2">
      <c r="A13" s="19" t="s">
        <v>124</v>
      </c>
      <c r="B13" s="25">
        <f>SUM(B14:B22)</f>
        <v>20540963.240000002</v>
      </c>
      <c r="C13" s="25">
        <f>SUM(C14:C22)</f>
        <v>5538782.3900000006</v>
      </c>
      <c r="D13" s="25">
        <f t="shared" ref="D13:D69" si="2">B13+C13</f>
        <v>26079745.630000003</v>
      </c>
      <c r="E13" s="25">
        <f>SUM(E14:E22)</f>
        <v>23812455.190000001</v>
      </c>
      <c r="F13" s="25">
        <f>SUM(F14:F22)</f>
        <v>23790451.190000001</v>
      </c>
      <c r="G13" s="25">
        <f t="shared" ref="G13:G69" si="3">D13-E13</f>
        <v>2267290.4400000013</v>
      </c>
    </row>
    <row r="14" spans="1:7" x14ac:dyDescent="0.2">
      <c r="A14" s="43" t="s">
        <v>18</v>
      </c>
      <c r="B14" s="6">
        <v>1203700</v>
      </c>
      <c r="C14" s="6">
        <v>144172.28</v>
      </c>
      <c r="D14" s="6">
        <f t="shared" si="2"/>
        <v>1347872.28</v>
      </c>
      <c r="E14" s="6">
        <v>1070397.97</v>
      </c>
      <c r="F14" s="6">
        <v>1070397.97</v>
      </c>
      <c r="G14" s="6">
        <f t="shared" si="3"/>
        <v>277474.31000000006</v>
      </c>
    </row>
    <row r="15" spans="1:7" x14ac:dyDescent="0.2">
      <c r="A15" s="43" t="s">
        <v>19</v>
      </c>
      <c r="B15" s="6">
        <v>1326300</v>
      </c>
      <c r="C15" s="6">
        <v>1360000</v>
      </c>
      <c r="D15" s="6">
        <f t="shared" si="2"/>
        <v>2686300</v>
      </c>
      <c r="E15" s="6">
        <v>2170915.2200000002</v>
      </c>
      <c r="F15" s="6">
        <v>2170915.2200000002</v>
      </c>
      <c r="G15" s="6">
        <f t="shared" si="3"/>
        <v>515384.7799999998</v>
      </c>
    </row>
    <row r="16" spans="1:7" x14ac:dyDescent="0.2">
      <c r="A16" s="43" t="s">
        <v>20</v>
      </c>
      <c r="B16" s="6">
        <v>13000</v>
      </c>
      <c r="C16" s="6">
        <v>-10000</v>
      </c>
      <c r="D16" s="6">
        <f t="shared" si="2"/>
        <v>3000</v>
      </c>
      <c r="E16" s="6">
        <v>0</v>
      </c>
      <c r="F16" s="6">
        <v>0</v>
      </c>
      <c r="G16" s="6">
        <f t="shared" si="3"/>
        <v>3000</v>
      </c>
    </row>
    <row r="17" spans="1:7" x14ac:dyDescent="0.2">
      <c r="A17" s="43" t="s">
        <v>21</v>
      </c>
      <c r="B17" s="6">
        <v>1036798</v>
      </c>
      <c r="C17" s="6">
        <v>2319643</v>
      </c>
      <c r="D17" s="6">
        <f t="shared" si="2"/>
        <v>3356441</v>
      </c>
      <c r="E17" s="6">
        <v>2806412.99</v>
      </c>
      <c r="F17" s="6">
        <v>2792710.99</v>
      </c>
      <c r="G17" s="6">
        <f t="shared" si="3"/>
        <v>550028.00999999978</v>
      </c>
    </row>
    <row r="18" spans="1:7" x14ac:dyDescent="0.2">
      <c r="A18" s="43" t="s">
        <v>22</v>
      </c>
      <c r="B18" s="6">
        <v>3115465.24</v>
      </c>
      <c r="C18" s="6">
        <v>-2797046.72</v>
      </c>
      <c r="D18" s="6">
        <f t="shared" si="2"/>
        <v>318418.52</v>
      </c>
      <c r="E18" s="6">
        <v>206371.73</v>
      </c>
      <c r="F18" s="6">
        <v>206371.73</v>
      </c>
      <c r="G18" s="6">
        <f t="shared" si="3"/>
        <v>112046.79000000001</v>
      </c>
    </row>
    <row r="19" spans="1:7" x14ac:dyDescent="0.2">
      <c r="A19" s="43" t="s">
        <v>23</v>
      </c>
      <c r="B19" s="6">
        <v>11499700</v>
      </c>
      <c r="C19" s="6">
        <v>3042322.93</v>
      </c>
      <c r="D19" s="6">
        <f t="shared" si="2"/>
        <v>14542022.93</v>
      </c>
      <c r="E19" s="6">
        <v>14327795.800000001</v>
      </c>
      <c r="F19" s="6">
        <v>14327795.800000001</v>
      </c>
      <c r="G19" s="6">
        <f t="shared" si="3"/>
        <v>214227.12999999896</v>
      </c>
    </row>
    <row r="20" spans="1:7" x14ac:dyDescent="0.2">
      <c r="A20" s="43" t="s">
        <v>24</v>
      </c>
      <c r="B20" s="6">
        <v>85500</v>
      </c>
      <c r="C20" s="6">
        <v>1007726.48</v>
      </c>
      <c r="D20" s="6">
        <f t="shared" si="2"/>
        <v>1093226.48</v>
      </c>
      <c r="E20" s="6">
        <v>1031469.36</v>
      </c>
      <c r="F20" s="6">
        <v>1031469.36</v>
      </c>
      <c r="G20" s="6">
        <f t="shared" si="3"/>
        <v>61757.119999999995</v>
      </c>
    </row>
    <row r="21" spans="1:7" x14ac:dyDescent="0.2">
      <c r="A21" s="43" t="s">
        <v>25</v>
      </c>
      <c r="B21" s="6">
        <v>0</v>
      </c>
      <c r="C21" s="6">
        <v>0</v>
      </c>
      <c r="D21" s="6">
        <f t="shared" si="2"/>
        <v>0</v>
      </c>
      <c r="E21" s="6">
        <v>0</v>
      </c>
      <c r="F21" s="6">
        <v>0</v>
      </c>
      <c r="G21" s="6">
        <f t="shared" si="3"/>
        <v>0</v>
      </c>
    </row>
    <row r="22" spans="1:7" x14ac:dyDescent="0.2">
      <c r="A22" s="43" t="s">
        <v>26</v>
      </c>
      <c r="B22" s="6">
        <v>2260500</v>
      </c>
      <c r="C22" s="6">
        <v>471964.42</v>
      </c>
      <c r="D22" s="6">
        <f t="shared" si="2"/>
        <v>2732464.42</v>
      </c>
      <c r="E22" s="6">
        <v>2199092.12</v>
      </c>
      <c r="F22" s="6">
        <v>2190790.12</v>
      </c>
      <c r="G22" s="6">
        <f t="shared" si="3"/>
        <v>533372.29999999981</v>
      </c>
    </row>
    <row r="23" spans="1:7" x14ac:dyDescent="0.2">
      <c r="A23" s="19" t="s">
        <v>27</v>
      </c>
      <c r="B23" s="25">
        <f>SUM(B24:B32)</f>
        <v>21713860.030000001</v>
      </c>
      <c r="C23" s="25">
        <f>SUM(C24:C32)</f>
        <v>10676606.560000001</v>
      </c>
      <c r="D23" s="25">
        <f t="shared" si="2"/>
        <v>32390466.590000004</v>
      </c>
      <c r="E23" s="25">
        <f>SUM(E24:E32)</f>
        <v>28757218.469999999</v>
      </c>
      <c r="F23" s="25">
        <f>SUM(F24:F32)</f>
        <v>28157189.469999999</v>
      </c>
      <c r="G23" s="25">
        <f t="shared" si="3"/>
        <v>3633248.1200000048</v>
      </c>
    </row>
    <row r="24" spans="1:7" x14ac:dyDescent="0.2">
      <c r="A24" s="43" t="s">
        <v>28</v>
      </c>
      <c r="B24" s="6">
        <v>4058794.12</v>
      </c>
      <c r="C24" s="6">
        <v>528123.30000000005</v>
      </c>
      <c r="D24" s="6">
        <f t="shared" si="2"/>
        <v>4586917.42</v>
      </c>
      <c r="E24" s="6">
        <v>3993081.91</v>
      </c>
      <c r="F24" s="6">
        <v>3987380.91</v>
      </c>
      <c r="G24" s="6">
        <f t="shared" si="3"/>
        <v>593835.50999999978</v>
      </c>
    </row>
    <row r="25" spans="1:7" x14ac:dyDescent="0.2">
      <c r="A25" s="43" t="s">
        <v>29</v>
      </c>
      <c r="B25" s="6">
        <v>300000</v>
      </c>
      <c r="C25" s="6">
        <v>1521087</v>
      </c>
      <c r="D25" s="6">
        <f t="shared" si="2"/>
        <v>1821087</v>
      </c>
      <c r="E25" s="6">
        <v>1816576.19</v>
      </c>
      <c r="F25" s="6">
        <v>1816576.19</v>
      </c>
      <c r="G25" s="6">
        <f t="shared" si="3"/>
        <v>4510.8100000000559</v>
      </c>
    </row>
    <row r="26" spans="1:7" x14ac:dyDescent="0.2">
      <c r="A26" s="43" t="s">
        <v>30</v>
      </c>
      <c r="B26" s="6">
        <v>700008</v>
      </c>
      <c r="C26" s="6">
        <v>1276880</v>
      </c>
      <c r="D26" s="6">
        <f t="shared" si="2"/>
        <v>1976888</v>
      </c>
      <c r="E26" s="6">
        <v>1652155.67</v>
      </c>
      <c r="F26" s="6">
        <v>1652155.67</v>
      </c>
      <c r="G26" s="6">
        <f t="shared" si="3"/>
        <v>324732.33000000007</v>
      </c>
    </row>
    <row r="27" spans="1:7" x14ac:dyDescent="0.2">
      <c r="A27" s="43" t="s">
        <v>31</v>
      </c>
      <c r="B27" s="6">
        <v>489200</v>
      </c>
      <c r="C27" s="6">
        <v>373587.45</v>
      </c>
      <c r="D27" s="6">
        <f t="shared" si="2"/>
        <v>862787.45</v>
      </c>
      <c r="E27" s="6">
        <v>697852.57</v>
      </c>
      <c r="F27" s="6">
        <v>697852.57</v>
      </c>
      <c r="G27" s="6">
        <f t="shared" si="3"/>
        <v>164934.88</v>
      </c>
    </row>
    <row r="28" spans="1:7" x14ac:dyDescent="0.2">
      <c r="A28" s="43" t="s">
        <v>32</v>
      </c>
      <c r="B28" s="6">
        <v>597500</v>
      </c>
      <c r="C28" s="6">
        <v>954934.41</v>
      </c>
      <c r="D28" s="6">
        <f t="shared" si="2"/>
        <v>1552434.4100000001</v>
      </c>
      <c r="E28" s="6">
        <v>1173093.52</v>
      </c>
      <c r="F28" s="6">
        <v>1173093.52</v>
      </c>
      <c r="G28" s="6">
        <f t="shared" si="3"/>
        <v>379340.89000000013</v>
      </c>
    </row>
    <row r="29" spans="1:7" x14ac:dyDescent="0.2">
      <c r="A29" s="43" t="s">
        <v>33</v>
      </c>
      <c r="B29" s="6">
        <v>948900</v>
      </c>
      <c r="C29" s="6">
        <v>372879.72</v>
      </c>
      <c r="D29" s="6">
        <f t="shared" si="2"/>
        <v>1321779.72</v>
      </c>
      <c r="E29" s="6">
        <v>972103.9</v>
      </c>
      <c r="F29" s="6">
        <v>972103.9</v>
      </c>
      <c r="G29" s="6">
        <f t="shared" si="3"/>
        <v>349675.81999999995</v>
      </c>
    </row>
    <row r="30" spans="1:7" x14ac:dyDescent="0.2">
      <c r="A30" s="43" t="s">
        <v>34</v>
      </c>
      <c r="B30" s="6">
        <v>332550</v>
      </c>
      <c r="C30" s="6">
        <v>111928.42</v>
      </c>
      <c r="D30" s="6">
        <f t="shared" si="2"/>
        <v>444478.42</v>
      </c>
      <c r="E30" s="6">
        <v>302268.09000000003</v>
      </c>
      <c r="F30" s="6">
        <v>302268.09000000003</v>
      </c>
      <c r="G30" s="6">
        <f t="shared" si="3"/>
        <v>142210.32999999996</v>
      </c>
    </row>
    <row r="31" spans="1:7" x14ac:dyDescent="0.2">
      <c r="A31" s="43" t="s">
        <v>35</v>
      </c>
      <c r="B31" s="6">
        <v>3449952.35</v>
      </c>
      <c r="C31" s="6">
        <v>2010932.53</v>
      </c>
      <c r="D31" s="6">
        <f t="shared" si="2"/>
        <v>5460884.8799999999</v>
      </c>
      <c r="E31" s="6">
        <v>4669524.4000000004</v>
      </c>
      <c r="F31" s="6">
        <v>4651524.4000000004</v>
      </c>
      <c r="G31" s="6">
        <f t="shared" si="3"/>
        <v>791360.47999999952</v>
      </c>
    </row>
    <row r="32" spans="1:7" x14ac:dyDescent="0.2">
      <c r="A32" s="43" t="s">
        <v>36</v>
      </c>
      <c r="B32" s="6">
        <v>10836955.560000001</v>
      </c>
      <c r="C32" s="6">
        <v>3526253.73</v>
      </c>
      <c r="D32" s="6">
        <f t="shared" si="2"/>
        <v>14363209.290000001</v>
      </c>
      <c r="E32" s="6">
        <v>13480562.220000001</v>
      </c>
      <c r="F32" s="6">
        <v>12904234.220000001</v>
      </c>
      <c r="G32" s="6">
        <f t="shared" si="3"/>
        <v>882647.0700000003</v>
      </c>
    </row>
    <row r="33" spans="1:7" x14ac:dyDescent="0.2">
      <c r="A33" s="19" t="s">
        <v>125</v>
      </c>
      <c r="B33" s="25">
        <f>SUM(B34:B42)</f>
        <v>37732736.659999996</v>
      </c>
      <c r="C33" s="25">
        <f>SUM(C34:C42)</f>
        <v>18637889.34</v>
      </c>
      <c r="D33" s="25">
        <f t="shared" si="2"/>
        <v>56370626</v>
      </c>
      <c r="E33" s="25">
        <f>SUM(E34:E42)</f>
        <v>52114130.460000001</v>
      </c>
      <c r="F33" s="25">
        <f>SUM(F34:F42)</f>
        <v>52114130.460000001</v>
      </c>
      <c r="G33" s="25">
        <f t="shared" si="3"/>
        <v>4256495.5399999991</v>
      </c>
    </row>
    <row r="34" spans="1:7" x14ac:dyDescent="0.2">
      <c r="A34" s="43" t="s">
        <v>37</v>
      </c>
      <c r="B34" s="6">
        <v>24206499.989999998</v>
      </c>
      <c r="C34" s="6">
        <v>2517985.42</v>
      </c>
      <c r="D34" s="6">
        <f t="shared" si="2"/>
        <v>26724485.409999996</v>
      </c>
      <c r="E34" s="6">
        <v>26724485.370000001</v>
      </c>
      <c r="F34" s="6">
        <v>26724485.370000001</v>
      </c>
      <c r="G34" s="6">
        <f t="shared" si="3"/>
        <v>3.999999538064003E-2</v>
      </c>
    </row>
    <row r="35" spans="1:7" x14ac:dyDescent="0.2">
      <c r="A35" s="43" t="s">
        <v>38</v>
      </c>
      <c r="B35" s="6">
        <v>0</v>
      </c>
      <c r="C35" s="6">
        <v>0</v>
      </c>
      <c r="D35" s="6">
        <f t="shared" si="2"/>
        <v>0</v>
      </c>
      <c r="E35" s="6">
        <v>0</v>
      </c>
      <c r="F35" s="6">
        <v>0</v>
      </c>
      <c r="G35" s="6">
        <f t="shared" si="3"/>
        <v>0</v>
      </c>
    </row>
    <row r="36" spans="1:7" x14ac:dyDescent="0.2">
      <c r="A36" s="43" t="s">
        <v>39</v>
      </c>
      <c r="B36" s="6">
        <v>0</v>
      </c>
      <c r="C36" s="6">
        <v>0</v>
      </c>
      <c r="D36" s="6">
        <f t="shared" si="2"/>
        <v>0</v>
      </c>
      <c r="E36" s="6">
        <v>0</v>
      </c>
      <c r="F36" s="6">
        <v>0</v>
      </c>
      <c r="G36" s="6">
        <f t="shared" si="3"/>
        <v>0</v>
      </c>
    </row>
    <row r="37" spans="1:7" x14ac:dyDescent="0.2">
      <c r="A37" s="43" t="s">
        <v>40</v>
      </c>
      <c r="B37" s="6">
        <v>4426738.68</v>
      </c>
      <c r="C37" s="6">
        <v>15795397.4</v>
      </c>
      <c r="D37" s="6">
        <f t="shared" si="2"/>
        <v>20222136.079999998</v>
      </c>
      <c r="E37" s="6">
        <v>16786159.27</v>
      </c>
      <c r="F37" s="6">
        <v>16786159.27</v>
      </c>
      <c r="G37" s="6">
        <f t="shared" si="3"/>
        <v>3435976.8099999987</v>
      </c>
    </row>
    <row r="38" spans="1:7" x14ac:dyDescent="0.2">
      <c r="A38" s="43" t="s">
        <v>41</v>
      </c>
      <c r="B38" s="6">
        <v>9099497.9900000002</v>
      </c>
      <c r="C38" s="6">
        <v>324506.52</v>
      </c>
      <c r="D38" s="6">
        <f t="shared" si="2"/>
        <v>9424004.5099999998</v>
      </c>
      <c r="E38" s="6">
        <v>8603485.8200000003</v>
      </c>
      <c r="F38" s="6">
        <v>8603485.8200000003</v>
      </c>
      <c r="G38" s="6">
        <f t="shared" si="3"/>
        <v>820518.68999999948</v>
      </c>
    </row>
    <row r="39" spans="1:7" x14ac:dyDescent="0.2">
      <c r="A39" s="43" t="s">
        <v>42</v>
      </c>
      <c r="B39" s="6">
        <v>0</v>
      </c>
      <c r="C39" s="6">
        <v>0</v>
      </c>
      <c r="D39" s="6">
        <f t="shared" si="2"/>
        <v>0</v>
      </c>
      <c r="E39" s="6">
        <v>0</v>
      </c>
      <c r="F39" s="6">
        <v>0</v>
      </c>
      <c r="G39" s="6">
        <f t="shared" si="3"/>
        <v>0</v>
      </c>
    </row>
    <row r="40" spans="1:7" x14ac:dyDescent="0.2">
      <c r="A40" s="43" t="s">
        <v>43</v>
      </c>
      <c r="B40" s="6">
        <v>0</v>
      </c>
      <c r="C40" s="6">
        <v>0</v>
      </c>
      <c r="D40" s="6">
        <f t="shared" si="2"/>
        <v>0</v>
      </c>
      <c r="E40" s="6">
        <v>0</v>
      </c>
      <c r="F40" s="6">
        <v>0</v>
      </c>
      <c r="G40" s="6">
        <f t="shared" si="3"/>
        <v>0</v>
      </c>
    </row>
    <row r="41" spans="1:7" x14ac:dyDescent="0.2">
      <c r="A41" s="43" t="s">
        <v>44</v>
      </c>
      <c r="B41" s="6">
        <v>0</v>
      </c>
      <c r="C41" s="6">
        <v>0</v>
      </c>
      <c r="D41" s="6">
        <f t="shared" si="2"/>
        <v>0</v>
      </c>
      <c r="E41" s="6">
        <v>0</v>
      </c>
      <c r="F41" s="6">
        <v>0</v>
      </c>
      <c r="G41" s="6">
        <f t="shared" si="3"/>
        <v>0</v>
      </c>
    </row>
    <row r="42" spans="1:7" x14ac:dyDescent="0.2">
      <c r="A42" s="43" t="s">
        <v>45</v>
      </c>
      <c r="B42" s="6">
        <v>0</v>
      </c>
      <c r="C42" s="6">
        <v>0</v>
      </c>
      <c r="D42" s="6">
        <f t="shared" si="2"/>
        <v>0</v>
      </c>
      <c r="E42" s="6">
        <v>0</v>
      </c>
      <c r="F42" s="6">
        <v>0</v>
      </c>
      <c r="G42" s="6">
        <f t="shared" si="3"/>
        <v>0</v>
      </c>
    </row>
    <row r="43" spans="1:7" x14ac:dyDescent="0.2">
      <c r="A43" s="19" t="s">
        <v>126</v>
      </c>
      <c r="B43" s="25">
        <f>SUM(B44:B52)</f>
        <v>723000</v>
      </c>
      <c r="C43" s="25">
        <f>SUM(C44:C52)</f>
        <v>10142669.639999999</v>
      </c>
      <c r="D43" s="25">
        <f t="shared" si="2"/>
        <v>10865669.639999999</v>
      </c>
      <c r="E43" s="25">
        <f>SUM(E44:E52)</f>
        <v>9890601.5299999993</v>
      </c>
      <c r="F43" s="25">
        <f>SUM(F44:F52)</f>
        <v>9890601.5299999993</v>
      </c>
      <c r="G43" s="25">
        <f t="shared" si="3"/>
        <v>975068.1099999994</v>
      </c>
    </row>
    <row r="44" spans="1:7" x14ac:dyDescent="0.2">
      <c r="A44" s="44" t="s">
        <v>46</v>
      </c>
      <c r="B44" s="6">
        <v>57000</v>
      </c>
      <c r="C44" s="6">
        <v>1489020.07</v>
      </c>
      <c r="D44" s="6">
        <f t="shared" si="2"/>
        <v>1546020.07</v>
      </c>
      <c r="E44" s="6">
        <v>1105343.55</v>
      </c>
      <c r="F44" s="6">
        <v>1105343.55</v>
      </c>
      <c r="G44" s="6">
        <f t="shared" si="3"/>
        <v>440676.52</v>
      </c>
    </row>
    <row r="45" spans="1:7" x14ac:dyDescent="0.2">
      <c r="A45" s="43" t="s">
        <v>47</v>
      </c>
      <c r="B45" s="6">
        <v>10000</v>
      </c>
      <c r="C45" s="6">
        <v>1009465</v>
      </c>
      <c r="D45" s="6">
        <f t="shared" si="2"/>
        <v>1019465</v>
      </c>
      <c r="E45" s="6">
        <v>1000000</v>
      </c>
      <c r="F45" s="6">
        <v>1000000</v>
      </c>
      <c r="G45" s="6">
        <f t="shared" si="3"/>
        <v>19465</v>
      </c>
    </row>
    <row r="46" spans="1:7" x14ac:dyDescent="0.2">
      <c r="A46" s="43" t="s">
        <v>48</v>
      </c>
      <c r="B46" s="6">
        <v>0</v>
      </c>
      <c r="C46" s="6">
        <v>0</v>
      </c>
      <c r="D46" s="6">
        <f t="shared" si="2"/>
        <v>0</v>
      </c>
      <c r="E46" s="6">
        <v>0</v>
      </c>
      <c r="F46" s="6">
        <v>0</v>
      </c>
      <c r="G46" s="6">
        <f t="shared" si="3"/>
        <v>0</v>
      </c>
    </row>
    <row r="47" spans="1:7" x14ac:dyDescent="0.2">
      <c r="A47" s="43" t="s">
        <v>49</v>
      </c>
      <c r="B47" s="6">
        <v>0</v>
      </c>
      <c r="C47" s="6">
        <v>4878852</v>
      </c>
      <c r="D47" s="6">
        <f t="shared" si="2"/>
        <v>4878852</v>
      </c>
      <c r="E47" s="6">
        <v>4852040</v>
      </c>
      <c r="F47" s="6">
        <v>4852040</v>
      </c>
      <c r="G47" s="6">
        <f t="shared" si="3"/>
        <v>26812</v>
      </c>
    </row>
    <row r="48" spans="1:7" x14ac:dyDescent="0.2">
      <c r="A48" s="43" t="s">
        <v>50</v>
      </c>
      <c r="B48" s="6">
        <v>5000</v>
      </c>
      <c r="C48" s="6">
        <v>1478626.54</v>
      </c>
      <c r="D48" s="6">
        <f t="shared" si="2"/>
        <v>1483626.54</v>
      </c>
      <c r="E48" s="6">
        <v>1478626.35</v>
      </c>
      <c r="F48" s="6">
        <v>1478626.35</v>
      </c>
      <c r="G48" s="6">
        <f t="shared" si="3"/>
        <v>5000.1899999999441</v>
      </c>
    </row>
    <row r="49" spans="1:7" x14ac:dyDescent="0.2">
      <c r="A49" s="43" t="s">
        <v>51</v>
      </c>
      <c r="B49" s="6">
        <v>135000</v>
      </c>
      <c r="C49" s="6">
        <v>1251706.03</v>
      </c>
      <c r="D49" s="6">
        <f t="shared" si="2"/>
        <v>1386706.03</v>
      </c>
      <c r="E49" s="6">
        <v>1295516.21</v>
      </c>
      <c r="F49" s="6">
        <v>1295516.21</v>
      </c>
      <c r="G49" s="6">
        <f t="shared" si="3"/>
        <v>91189.820000000065</v>
      </c>
    </row>
    <row r="50" spans="1:7" x14ac:dyDescent="0.2">
      <c r="A50" s="43" t="s">
        <v>52</v>
      </c>
      <c r="B50" s="6">
        <v>500000</v>
      </c>
      <c r="C50" s="6">
        <v>17000</v>
      </c>
      <c r="D50" s="6">
        <f t="shared" si="2"/>
        <v>517000</v>
      </c>
      <c r="E50" s="6">
        <v>141850</v>
      </c>
      <c r="F50" s="6">
        <v>141850</v>
      </c>
      <c r="G50" s="6">
        <f t="shared" si="3"/>
        <v>375150</v>
      </c>
    </row>
    <row r="51" spans="1:7" x14ac:dyDescent="0.2">
      <c r="A51" s="43" t="s">
        <v>53</v>
      </c>
      <c r="B51" s="6">
        <v>0</v>
      </c>
      <c r="C51" s="6">
        <v>0</v>
      </c>
      <c r="D51" s="6">
        <f t="shared" si="2"/>
        <v>0</v>
      </c>
      <c r="E51" s="6">
        <v>0</v>
      </c>
      <c r="F51" s="6">
        <v>0</v>
      </c>
      <c r="G51" s="6">
        <f t="shared" si="3"/>
        <v>0</v>
      </c>
    </row>
    <row r="52" spans="1:7" x14ac:dyDescent="0.2">
      <c r="A52" s="43" t="s">
        <v>54</v>
      </c>
      <c r="B52" s="6">
        <v>16000</v>
      </c>
      <c r="C52" s="6">
        <v>18000</v>
      </c>
      <c r="D52" s="6">
        <f t="shared" si="2"/>
        <v>34000</v>
      </c>
      <c r="E52" s="6">
        <v>17225.419999999998</v>
      </c>
      <c r="F52" s="6">
        <v>17225.419999999998</v>
      </c>
      <c r="G52" s="6">
        <f t="shared" si="3"/>
        <v>16774.580000000002</v>
      </c>
    </row>
    <row r="53" spans="1:7" x14ac:dyDescent="0.2">
      <c r="A53" s="19" t="s">
        <v>55</v>
      </c>
      <c r="B53" s="25">
        <f>SUM(B54:B56)</f>
        <v>0</v>
      </c>
      <c r="C53" s="25">
        <f>SUM(C54:C56)</f>
        <v>93242960.920000002</v>
      </c>
      <c r="D53" s="25">
        <f t="shared" si="2"/>
        <v>93242960.920000002</v>
      </c>
      <c r="E53" s="25">
        <f>SUM(E54:E56)</f>
        <v>73953875.390000001</v>
      </c>
      <c r="F53" s="25">
        <f>SUM(F54:F56)</f>
        <v>68614004.650000006</v>
      </c>
      <c r="G53" s="25">
        <f t="shared" si="3"/>
        <v>19289085.530000001</v>
      </c>
    </row>
    <row r="54" spans="1:7" x14ac:dyDescent="0.2">
      <c r="A54" s="43" t="s">
        <v>56</v>
      </c>
      <c r="B54" s="6">
        <v>0</v>
      </c>
      <c r="C54" s="6">
        <v>80044762</v>
      </c>
      <c r="D54" s="6">
        <f t="shared" si="2"/>
        <v>80044762</v>
      </c>
      <c r="E54" s="6">
        <v>60818574.369999997</v>
      </c>
      <c r="F54" s="6">
        <v>55478703.630000003</v>
      </c>
      <c r="G54" s="6">
        <f t="shared" si="3"/>
        <v>19226187.630000003</v>
      </c>
    </row>
    <row r="55" spans="1:7" x14ac:dyDescent="0.2">
      <c r="A55" s="43" t="s">
        <v>57</v>
      </c>
      <c r="B55" s="6">
        <v>0</v>
      </c>
      <c r="C55" s="6">
        <v>11936198.92</v>
      </c>
      <c r="D55" s="6">
        <f t="shared" si="2"/>
        <v>11936198.92</v>
      </c>
      <c r="E55" s="6">
        <v>11935301.02</v>
      </c>
      <c r="F55" s="6">
        <v>11935301.02</v>
      </c>
      <c r="G55" s="6">
        <f t="shared" si="3"/>
        <v>897.90000000037253</v>
      </c>
    </row>
    <row r="56" spans="1:7" x14ac:dyDescent="0.2">
      <c r="A56" s="43" t="s">
        <v>58</v>
      </c>
      <c r="B56" s="6">
        <v>0</v>
      </c>
      <c r="C56" s="6">
        <v>1262000</v>
      </c>
      <c r="D56" s="6">
        <f t="shared" si="2"/>
        <v>1262000</v>
      </c>
      <c r="E56" s="6">
        <v>1200000</v>
      </c>
      <c r="F56" s="6">
        <v>1200000</v>
      </c>
      <c r="G56" s="6">
        <f t="shared" si="3"/>
        <v>62000</v>
      </c>
    </row>
    <row r="57" spans="1:7" x14ac:dyDescent="0.2">
      <c r="A57" s="19" t="s">
        <v>122</v>
      </c>
      <c r="B57" s="25">
        <f>SUM(B58:B64)</f>
        <v>20000</v>
      </c>
      <c r="C57" s="25">
        <f>SUM(C58:C64)</f>
        <v>0</v>
      </c>
      <c r="D57" s="25">
        <f t="shared" si="2"/>
        <v>20000</v>
      </c>
      <c r="E57" s="25">
        <f>SUM(E58:E64)</f>
        <v>0</v>
      </c>
      <c r="F57" s="25">
        <v>0</v>
      </c>
      <c r="G57" s="25">
        <f t="shared" si="3"/>
        <v>20000</v>
      </c>
    </row>
    <row r="58" spans="1:7" x14ac:dyDescent="0.2">
      <c r="A58" s="43" t="s">
        <v>59</v>
      </c>
      <c r="B58" s="6">
        <v>0</v>
      </c>
      <c r="C58" s="6">
        <v>0</v>
      </c>
      <c r="D58" s="6">
        <f t="shared" si="2"/>
        <v>0</v>
      </c>
      <c r="E58" s="6">
        <v>0</v>
      </c>
      <c r="F58" s="6">
        <v>0</v>
      </c>
      <c r="G58" s="6">
        <f t="shared" si="3"/>
        <v>0</v>
      </c>
    </row>
    <row r="59" spans="1:7" x14ac:dyDescent="0.2">
      <c r="A59" s="43" t="s">
        <v>60</v>
      </c>
      <c r="B59" s="6">
        <v>0</v>
      </c>
      <c r="C59" s="6">
        <v>0</v>
      </c>
      <c r="D59" s="6">
        <f t="shared" si="2"/>
        <v>0</v>
      </c>
      <c r="E59" s="6">
        <v>0</v>
      </c>
      <c r="F59" s="6">
        <v>0</v>
      </c>
      <c r="G59" s="6">
        <f t="shared" si="3"/>
        <v>0</v>
      </c>
    </row>
    <row r="60" spans="1:7" x14ac:dyDescent="0.2">
      <c r="A60" s="43" t="s">
        <v>61</v>
      </c>
      <c r="B60" s="6">
        <v>0</v>
      </c>
      <c r="C60" s="6">
        <v>0</v>
      </c>
      <c r="D60" s="6">
        <f t="shared" si="2"/>
        <v>0</v>
      </c>
      <c r="E60" s="6">
        <v>0</v>
      </c>
      <c r="F60" s="6">
        <v>0</v>
      </c>
      <c r="G60" s="6">
        <f t="shared" si="3"/>
        <v>0</v>
      </c>
    </row>
    <row r="61" spans="1:7" x14ac:dyDescent="0.2">
      <c r="A61" s="43" t="s">
        <v>62</v>
      </c>
      <c r="B61" s="6">
        <v>0</v>
      </c>
      <c r="C61" s="6">
        <v>0</v>
      </c>
      <c r="D61" s="6">
        <f t="shared" si="2"/>
        <v>0</v>
      </c>
      <c r="E61" s="6">
        <v>0</v>
      </c>
      <c r="F61" s="6">
        <v>0</v>
      </c>
      <c r="G61" s="6">
        <f t="shared" si="3"/>
        <v>0</v>
      </c>
    </row>
    <row r="62" spans="1:7" x14ac:dyDescent="0.2">
      <c r="A62" s="43" t="s">
        <v>63</v>
      </c>
      <c r="B62" s="6">
        <v>0</v>
      </c>
      <c r="C62" s="6">
        <v>0</v>
      </c>
      <c r="D62" s="6">
        <f t="shared" si="2"/>
        <v>0</v>
      </c>
      <c r="E62" s="6">
        <v>0</v>
      </c>
      <c r="F62" s="6">
        <v>0</v>
      </c>
      <c r="G62" s="6">
        <f t="shared" si="3"/>
        <v>0</v>
      </c>
    </row>
    <row r="63" spans="1:7" x14ac:dyDescent="0.2">
      <c r="A63" s="43" t="s">
        <v>64</v>
      </c>
      <c r="B63" s="6">
        <v>0</v>
      </c>
      <c r="C63" s="6">
        <v>0</v>
      </c>
      <c r="D63" s="6">
        <f t="shared" si="2"/>
        <v>0</v>
      </c>
      <c r="E63" s="6">
        <v>0</v>
      </c>
      <c r="F63" s="6">
        <v>0</v>
      </c>
      <c r="G63" s="6">
        <f t="shared" si="3"/>
        <v>0</v>
      </c>
    </row>
    <row r="64" spans="1:7" x14ac:dyDescent="0.2">
      <c r="A64" s="43" t="s">
        <v>65</v>
      </c>
      <c r="B64" s="6">
        <v>20000</v>
      </c>
      <c r="C64" s="6">
        <v>0</v>
      </c>
      <c r="D64" s="6">
        <f t="shared" si="2"/>
        <v>20000</v>
      </c>
      <c r="E64" s="6">
        <v>0</v>
      </c>
      <c r="F64" s="6">
        <v>0</v>
      </c>
      <c r="G64" s="6">
        <f t="shared" si="3"/>
        <v>20000</v>
      </c>
    </row>
    <row r="65" spans="1:7" x14ac:dyDescent="0.2">
      <c r="A65" s="19" t="s">
        <v>123</v>
      </c>
      <c r="B65" s="25">
        <f>SUM(B66:B68)</f>
        <v>65969752.799999997</v>
      </c>
      <c r="C65" s="25">
        <f>SUM(C66:C68)</f>
        <v>-49121778.210000001</v>
      </c>
      <c r="D65" s="25">
        <f t="shared" si="2"/>
        <v>16847974.589999996</v>
      </c>
      <c r="E65" s="25">
        <f>SUM(E66:E68)</f>
        <v>56800</v>
      </c>
      <c r="F65" s="25">
        <f>SUM(F66:F68)</f>
        <v>56800</v>
      </c>
      <c r="G65" s="25">
        <f t="shared" si="3"/>
        <v>16791174.589999996</v>
      </c>
    </row>
    <row r="66" spans="1:7" x14ac:dyDescent="0.2">
      <c r="A66" s="43" t="s">
        <v>66</v>
      </c>
      <c r="B66" s="6">
        <v>0</v>
      </c>
      <c r="C66" s="6">
        <v>0</v>
      </c>
      <c r="D66" s="6">
        <f t="shared" si="2"/>
        <v>0</v>
      </c>
      <c r="E66" s="6">
        <v>0</v>
      </c>
      <c r="F66" s="6">
        <v>0</v>
      </c>
      <c r="G66" s="6">
        <f t="shared" si="3"/>
        <v>0</v>
      </c>
    </row>
    <row r="67" spans="1:7" x14ac:dyDescent="0.2">
      <c r="A67" s="43" t="s">
        <v>67</v>
      </c>
      <c r="B67" s="6">
        <v>0</v>
      </c>
      <c r="C67" s="6">
        <v>0</v>
      </c>
      <c r="D67" s="6">
        <f t="shared" si="2"/>
        <v>0</v>
      </c>
      <c r="E67" s="6">
        <v>0</v>
      </c>
      <c r="F67" s="6">
        <v>0</v>
      </c>
      <c r="G67" s="6">
        <f t="shared" si="3"/>
        <v>0</v>
      </c>
    </row>
    <row r="68" spans="1:7" x14ac:dyDescent="0.2">
      <c r="A68" s="43" t="s">
        <v>68</v>
      </c>
      <c r="B68" s="6">
        <v>65969752.799999997</v>
      </c>
      <c r="C68" s="6">
        <v>-49121778.210000001</v>
      </c>
      <c r="D68" s="6">
        <f t="shared" si="2"/>
        <v>16847974.589999996</v>
      </c>
      <c r="E68" s="6">
        <v>56800</v>
      </c>
      <c r="F68" s="6">
        <v>56800</v>
      </c>
      <c r="G68" s="6">
        <f t="shared" si="3"/>
        <v>16791174.589999996</v>
      </c>
    </row>
    <row r="69" spans="1:7" x14ac:dyDescent="0.2">
      <c r="A69" s="19" t="s">
        <v>69</v>
      </c>
      <c r="B69" s="25">
        <f>SUM(B70:B76)</f>
        <v>3450000</v>
      </c>
      <c r="C69" s="25">
        <f>SUM(C70:C76)</f>
        <v>0</v>
      </c>
      <c r="D69" s="25">
        <f t="shared" si="2"/>
        <v>3450000</v>
      </c>
      <c r="E69" s="25">
        <f>SUM(E70:E76)</f>
        <v>0</v>
      </c>
      <c r="F69" s="25">
        <v>0</v>
      </c>
      <c r="G69" s="25">
        <f t="shared" si="3"/>
        <v>3450000</v>
      </c>
    </row>
    <row r="70" spans="1:7" x14ac:dyDescent="0.2">
      <c r="A70" s="43" t="s">
        <v>70</v>
      </c>
      <c r="B70" s="6">
        <v>1650000</v>
      </c>
      <c r="C70" s="6">
        <v>0</v>
      </c>
      <c r="D70" s="6">
        <f t="shared" ref="D70:D72" si="4">B70+C70</f>
        <v>1650000</v>
      </c>
      <c r="E70" s="6">
        <v>0</v>
      </c>
      <c r="F70" s="6">
        <v>0</v>
      </c>
      <c r="G70" s="6">
        <f t="shared" ref="G70:G72" si="5">D70-E70</f>
        <v>1650000</v>
      </c>
    </row>
    <row r="71" spans="1:7" x14ac:dyDescent="0.2">
      <c r="A71" s="43" t="s">
        <v>71</v>
      </c>
      <c r="B71" s="6">
        <v>1800000</v>
      </c>
      <c r="C71" s="6">
        <v>0</v>
      </c>
      <c r="D71" s="6">
        <f t="shared" si="4"/>
        <v>1800000</v>
      </c>
      <c r="E71" s="6">
        <v>0</v>
      </c>
      <c r="F71" s="6">
        <v>0</v>
      </c>
      <c r="G71" s="6">
        <f t="shared" si="5"/>
        <v>1800000</v>
      </c>
    </row>
    <row r="72" spans="1:7" x14ac:dyDescent="0.2">
      <c r="A72" s="43" t="s">
        <v>72</v>
      </c>
      <c r="B72" s="6">
        <v>0</v>
      </c>
      <c r="C72" s="6">
        <v>0</v>
      </c>
      <c r="D72" s="6">
        <f t="shared" si="4"/>
        <v>0</v>
      </c>
      <c r="E72" s="6">
        <v>0</v>
      </c>
      <c r="F72" s="6">
        <v>0</v>
      </c>
      <c r="G72" s="6">
        <f t="shared" si="5"/>
        <v>0</v>
      </c>
    </row>
    <row r="73" spans="1:7" x14ac:dyDescent="0.2">
      <c r="A73" s="43" t="s">
        <v>73</v>
      </c>
      <c r="B73" s="6">
        <v>0</v>
      </c>
      <c r="C73" s="6">
        <v>0</v>
      </c>
      <c r="D73" s="6">
        <f t="shared" ref="D73:D76" si="6">B73+C73</f>
        <v>0</v>
      </c>
      <c r="E73" s="6">
        <v>0</v>
      </c>
      <c r="F73" s="6">
        <v>0</v>
      </c>
      <c r="G73" s="6">
        <f t="shared" ref="G73:G76" si="7">D73-E73</f>
        <v>0</v>
      </c>
    </row>
    <row r="74" spans="1:7" x14ac:dyDescent="0.2">
      <c r="A74" s="43" t="s">
        <v>74</v>
      </c>
      <c r="B74" s="6">
        <v>0</v>
      </c>
      <c r="C74" s="6">
        <v>0</v>
      </c>
      <c r="D74" s="6">
        <f t="shared" si="6"/>
        <v>0</v>
      </c>
      <c r="E74" s="6">
        <v>0</v>
      </c>
      <c r="F74" s="6">
        <v>0</v>
      </c>
      <c r="G74" s="6">
        <f t="shared" si="7"/>
        <v>0</v>
      </c>
    </row>
    <row r="75" spans="1:7" x14ac:dyDescent="0.2">
      <c r="A75" s="43" t="s">
        <v>75</v>
      </c>
      <c r="B75" s="6">
        <v>0</v>
      </c>
      <c r="C75" s="6">
        <v>0</v>
      </c>
      <c r="D75" s="6">
        <f t="shared" si="6"/>
        <v>0</v>
      </c>
      <c r="E75" s="6">
        <v>0</v>
      </c>
      <c r="F75" s="6">
        <v>0</v>
      </c>
      <c r="G75" s="6">
        <f t="shared" si="7"/>
        <v>0</v>
      </c>
    </row>
    <row r="76" spans="1:7" x14ac:dyDescent="0.2">
      <c r="A76" s="45" t="s">
        <v>76</v>
      </c>
      <c r="B76" s="7">
        <v>0</v>
      </c>
      <c r="C76" s="7">
        <v>0</v>
      </c>
      <c r="D76" s="7">
        <f t="shared" si="6"/>
        <v>0</v>
      </c>
      <c r="E76" s="7">
        <v>0</v>
      </c>
      <c r="F76" s="7">
        <v>0</v>
      </c>
      <c r="G76" s="7">
        <f t="shared" si="7"/>
        <v>0</v>
      </c>
    </row>
    <row r="77" spans="1:7" x14ac:dyDescent="0.2">
      <c r="A77" s="46" t="s">
        <v>77</v>
      </c>
      <c r="B77" s="26">
        <f t="shared" ref="B77:G77" si="8">SUM(B5+B13+B23+B33+B43+B53+B57+B65+B69)</f>
        <v>285919781.17000002</v>
      </c>
      <c r="C77" s="26">
        <f t="shared" si="8"/>
        <v>97140625.060000002</v>
      </c>
      <c r="D77" s="26">
        <f t="shared" si="8"/>
        <v>383060406.22999996</v>
      </c>
      <c r="E77" s="26">
        <f t="shared" si="8"/>
        <v>322774499.40000004</v>
      </c>
      <c r="F77" s="26">
        <f t="shared" si="8"/>
        <v>316812595.66000003</v>
      </c>
      <c r="G77" s="26">
        <f t="shared" si="8"/>
        <v>60285906.829999976</v>
      </c>
    </row>
    <row r="80" spans="1:7" x14ac:dyDescent="0.2">
      <c r="A80" s="20"/>
      <c r="D80" s="20"/>
      <c r="E80" s="20"/>
      <c r="F80" s="20"/>
    </row>
    <row r="81" spans="1:6" ht="12" x14ac:dyDescent="0.2">
      <c r="A81" s="21" t="s">
        <v>127</v>
      </c>
      <c r="D81" s="54" t="s">
        <v>128</v>
      </c>
      <c r="E81" s="54"/>
      <c r="F81" s="54"/>
    </row>
    <row r="82" spans="1:6" ht="48" customHeight="1" x14ac:dyDescent="0.2">
      <c r="A82" s="22" t="s">
        <v>129</v>
      </c>
      <c r="D82" s="55" t="s">
        <v>130</v>
      </c>
      <c r="E82" s="55"/>
      <c r="F82" s="55"/>
    </row>
    <row r="83" spans="1:6" ht="12" x14ac:dyDescent="0.2">
      <c r="A83" s="21" t="s">
        <v>131</v>
      </c>
      <c r="D83" s="23"/>
      <c r="E83" s="23"/>
    </row>
    <row r="84" spans="1:6" ht="12" x14ac:dyDescent="0.2">
      <c r="A84" s="21" t="s">
        <v>132</v>
      </c>
      <c r="D84" s="56"/>
      <c r="E84" s="56"/>
    </row>
  </sheetData>
  <sheetProtection formatCells="0" formatColumns="0" formatRows="0" autoFilter="0"/>
  <mergeCells count="5">
    <mergeCell ref="A1:G1"/>
    <mergeCell ref="G2:G3"/>
    <mergeCell ref="D81:F81"/>
    <mergeCell ref="D82:F82"/>
    <mergeCell ref="D84:E84"/>
  </mergeCells>
  <printOptions horizontalCentered="1"/>
  <pageMargins left="0.11811023622047245" right="0.11811023622047245" top="0.55118110236220474" bottom="0.15748031496062992" header="0.31496062992125984" footer="0.31496062992125984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9" t="s">
        <v>168</v>
      </c>
      <c r="B1" s="50"/>
      <c r="C1" s="50"/>
      <c r="D1" s="50"/>
      <c r="E1" s="50"/>
      <c r="F1" s="50"/>
      <c r="G1" s="51"/>
    </row>
    <row r="2" spans="1:7" x14ac:dyDescent="0.2">
      <c r="A2" s="28"/>
      <c r="B2" s="15" t="s">
        <v>0</v>
      </c>
      <c r="C2" s="16"/>
      <c r="D2" s="16"/>
      <c r="E2" s="16"/>
      <c r="F2" s="17"/>
      <c r="G2" s="52" t="s">
        <v>7</v>
      </c>
    </row>
    <row r="3" spans="1:7" ht="24.95" customHeight="1" x14ac:dyDescent="0.2">
      <c r="A3" s="2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9"/>
      <c r="B5" s="8"/>
      <c r="C5" s="8"/>
      <c r="D5" s="8"/>
      <c r="E5" s="8"/>
      <c r="F5" s="8"/>
      <c r="G5" s="8"/>
    </row>
    <row r="6" spans="1:7" x14ac:dyDescent="0.2">
      <c r="A6" s="40" t="s">
        <v>78</v>
      </c>
      <c r="B6" s="6">
        <v>208457530.38</v>
      </c>
      <c r="C6" s="6">
        <v>42552266.189999998</v>
      </c>
      <c r="D6" s="6">
        <f>B6+C6</f>
        <v>251009796.56999999</v>
      </c>
      <c r="E6" s="6">
        <v>230269736.66</v>
      </c>
      <c r="F6" s="6">
        <v>229647703.66</v>
      </c>
      <c r="G6" s="6">
        <f>D6-E6</f>
        <v>20740059.909999996</v>
      </c>
    </row>
    <row r="7" spans="1:7" x14ac:dyDescent="0.2">
      <c r="A7" s="39"/>
      <c r="B7" s="9"/>
      <c r="C7" s="9"/>
      <c r="D7" s="9"/>
      <c r="E7" s="9"/>
      <c r="F7" s="9"/>
      <c r="G7" s="9"/>
    </row>
    <row r="8" spans="1:7" x14ac:dyDescent="0.2">
      <c r="A8" s="40" t="s">
        <v>79</v>
      </c>
      <c r="B8" s="6">
        <v>66712752.799999997</v>
      </c>
      <c r="C8" s="6">
        <v>54263852.350000001</v>
      </c>
      <c r="D8" s="6">
        <f>B8+C8</f>
        <v>120976605.15000001</v>
      </c>
      <c r="E8" s="6">
        <v>83901276.920000002</v>
      </c>
      <c r="F8" s="6">
        <v>78561406.180000007</v>
      </c>
      <c r="G8" s="6">
        <f>D8-E8</f>
        <v>37075328.230000004</v>
      </c>
    </row>
    <row r="9" spans="1:7" x14ac:dyDescent="0.2">
      <c r="A9" s="39"/>
      <c r="B9" s="9"/>
      <c r="C9" s="9"/>
      <c r="D9" s="9"/>
      <c r="E9" s="9"/>
      <c r="F9" s="9"/>
      <c r="G9" s="9"/>
    </row>
    <row r="10" spans="1:7" x14ac:dyDescent="0.2">
      <c r="A10" s="40" t="s">
        <v>80</v>
      </c>
      <c r="B10" s="6">
        <v>1650000</v>
      </c>
      <c r="C10" s="6">
        <v>0</v>
      </c>
      <c r="D10" s="6">
        <f>B10+C10</f>
        <v>1650000</v>
      </c>
      <c r="E10" s="6">
        <v>0</v>
      </c>
      <c r="F10" s="6">
        <v>0</v>
      </c>
      <c r="G10" s="6">
        <f>D10-E10</f>
        <v>1650000</v>
      </c>
    </row>
    <row r="11" spans="1:7" x14ac:dyDescent="0.2">
      <c r="A11" s="39"/>
      <c r="B11" s="9"/>
      <c r="C11" s="9"/>
      <c r="D11" s="9"/>
      <c r="E11" s="9"/>
      <c r="F11" s="9"/>
      <c r="G11" s="9"/>
    </row>
    <row r="12" spans="1:7" x14ac:dyDescent="0.2">
      <c r="A12" s="40" t="s">
        <v>41</v>
      </c>
      <c r="B12" s="6">
        <v>9099497.9900000002</v>
      </c>
      <c r="C12" s="6">
        <v>324506.52</v>
      </c>
      <c r="D12" s="6">
        <f>B12+C12</f>
        <v>9424004.5099999998</v>
      </c>
      <c r="E12" s="6">
        <v>8603485.8200000003</v>
      </c>
      <c r="F12" s="6">
        <v>8603485.8200000003</v>
      </c>
      <c r="G12" s="6">
        <f>D12-E12</f>
        <v>820518.68999999948</v>
      </c>
    </row>
    <row r="13" spans="1:7" x14ac:dyDescent="0.2">
      <c r="A13" s="39"/>
      <c r="B13" s="9"/>
      <c r="C13" s="9"/>
      <c r="D13" s="9"/>
      <c r="E13" s="9"/>
      <c r="F13" s="9"/>
      <c r="G13" s="9"/>
    </row>
    <row r="14" spans="1:7" x14ac:dyDescent="0.2">
      <c r="A14" s="41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42" t="s">
        <v>77</v>
      </c>
      <c r="B15" s="26">
        <f>SUM(B6:B14)</f>
        <v>285919781.17000002</v>
      </c>
      <c r="C15" s="26">
        <f t="shared" ref="C15:G15" si="0">SUM(C6:C14)</f>
        <v>97140625.059999987</v>
      </c>
      <c r="D15" s="26">
        <f t="shared" si="0"/>
        <v>383060406.23000002</v>
      </c>
      <c r="E15" s="26">
        <f t="shared" si="0"/>
        <v>322774499.39999998</v>
      </c>
      <c r="F15" s="26">
        <f t="shared" si="0"/>
        <v>316812595.66000003</v>
      </c>
      <c r="G15" s="26">
        <f t="shared" si="0"/>
        <v>60285906.829999998</v>
      </c>
    </row>
    <row r="18" spans="1:6" x14ac:dyDescent="0.2">
      <c r="A18" s="20"/>
      <c r="D18" s="20"/>
      <c r="E18" s="20"/>
      <c r="F18" s="20"/>
    </row>
    <row r="19" spans="1:6" ht="12" x14ac:dyDescent="0.2">
      <c r="A19" s="21" t="s">
        <v>127</v>
      </c>
      <c r="D19" s="54" t="s">
        <v>128</v>
      </c>
      <c r="E19" s="54"/>
      <c r="F19" s="54"/>
    </row>
    <row r="20" spans="1:6" ht="73.5" customHeight="1" x14ac:dyDescent="0.2">
      <c r="A20" s="22" t="s">
        <v>129</v>
      </c>
      <c r="D20" s="55" t="s">
        <v>130</v>
      </c>
      <c r="E20" s="55"/>
      <c r="F20" s="55"/>
    </row>
    <row r="21" spans="1:6" ht="12" x14ac:dyDescent="0.2">
      <c r="A21" s="21" t="s">
        <v>131</v>
      </c>
      <c r="D21" s="23"/>
      <c r="E21" s="23"/>
    </row>
    <row r="22" spans="1:6" ht="12" x14ac:dyDescent="0.2">
      <c r="A22" s="21" t="s">
        <v>132</v>
      </c>
      <c r="D22" s="56"/>
      <c r="E22" s="56"/>
    </row>
  </sheetData>
  <sheetProtection formatCells="0" formatColumns="0" formatRows="0" autoFilter="0"/>
  <mergeCells count="5">
    <mergeCell ref="G2:G3"/>
    <mergeCell ref="A1:G1"/>
    <mergeCell ref="D19:F19"/>
    <mergeCell ref="D20:F20"/>
    <mergeCell ref="D22:E22"/>
  </mergeCells>
  <printOptions horizontalCentered="1"/>
  <pageMargins left="0.11811023622047245" right="0.11811023622047245" top="0.74803149606299213" bottom="0.74803149606299213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6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171</v>
      </c>
      <c r="B1" s="58"/>
      <c r="C1" s="58"/>
      <c r="D1" s="58"/>
      <c r="E1" s="58"/>
      <c r="F1" s="58"/>
      <c r="G1" s="59"/>
    </row>
    <row r="2" spans="1:7" x14ac:dyDescent="0.2">
      <c r="A2" s="10"/>
      <c r="B2" s="10"/>
      <c r="C2" s="10"/>
      <c r="D2" s="10"/>
      <c r="E2" s="10"/>
      <c r="F2" s="10"/>
      <c r="G2" s="10"/>
    </row>
    <row r="3" spans="1:7" x14ac:dyDescent="0.2">
      <c r="A3" s="28"/>
      <c r="B3" s="15" t="s">
        <v>0</v>
      </c>
      <c r="C3" s="16"/>
      <c r="D3" s="16"/>
      <c r="E3" s="16"/>
      <c r="F3" s="17"/>
      <c r="G3" s="52" t="s">
        <v>7</v>
      </c>
    </row>
    <row r="4" spans="1:7" ht="24.95" customHeight="1" x14ac:dyDescent="0.2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3"/>
    </row>
    <row r="5" spans="1:7" x14ac:dyDescent="0.2">
      <c r="A5" s="30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48" t="s">
        <v>133</v>
      </c>
      <c r="B6" s="6">
        <v>9684483.4100000001</v>
      </c>
      <c r="C6" s="6">
        <v>3844715.58</v>
      </c>
      <c r="D6" s="6">
        <f>B6+C6</f>
        <v>13529198.99</v>
      </c>
      <c r="E6" s="6">
        <v>12862576.17</v>
      </c>
      <c r="F6" s="6">
        <v>12827376.18</v>
      </c>
      <c r="G6" s="6">
        <f>D6-E6</f>
        <v>666622.8200000003</v>
      </c>
    </row>
    <row r="7" spans="1:7" x14ac:dyDescent="0.2">
      <c r="A7" s="48" t="s">
        <v>134</v>
      </c>
      <c r="B7" s="6">
        <v>618153.15</v>
      </c>
      <c r="C7" s="6">
        <v>102295.09</v>
      </c>
      <c r="D7" s="6">
        <f t="shared" ref="D7:D39" si="0">B7+C7</f>
        <v>720448.24</v>
      </c>
      <c r="E7" s="6">
        <v>700224.49</v>
      </c>
      <c r="F7" s="6">
        <v>697853.59</v>
      </c>
      <c r="G7" s="6">
        <f t="shared" ref="G7:G39" si="1">D7-E7</f>
        <v>20223.75</v>
      </c>
    </row>
    <row r="8" spans="1:7" x14ac:dyDescent="0.2">
      <c r="A8" s="48" t="s">
        <v>135</v>
      </c>
      <c r="B8" s="6">
        <v>2035177.3</v>
      </c>
      <c r="C8" s="6">
        <v>507069.82</v>
      </c>
      <c r="D8" s="6">
        <f t="shared" si="0"/>
        <v>2542247.12</v>
      </c>
      <c r="E8" s="6">
        <v>2141583.75</v>
      </c>
      <c r="F8" s="6">
        <v>2136267.66</v>
      </c>
      <c r="G8" s="6">
        <f t="shared" si="1"/>
        <v>400663.37000000011</v>
      </c>
    </row>
    <row r="9" spans="1:7" x14ac:dyDescent="0.2">
      <c r="A9" s="48" t="s">
        <v>136</v>
      </c>
      <c r="B9" s="6">
        <v>1713665.08</v>
      </c>
      <c r="C9" s="6">
        <v>139822</v>
      </c>
      <c r="D9" s="6">
        <f t="shared" si="0"/>
        <v>1853487.08</v>
      </c>
      <c r="E9" s="6">
        <v>1807804.3</v>
      </c>
      <c r="F9" s="6">
        <v>1799939.21</v>
      </c>
      <c r="G9" s="6">
        <f t="shared" si="1"/>
        <v>45682.780000000028</v>
      </c>
    </row>
    <row r="10" spans="1:7" x14ac:dyDescent="0.2">
      <c r="A10" s="48" t="s">
        <v>137</v>
      </c>
      <c r="B10" s="6">
        <v>31874265.350000001</v>
      </c>
      <c r="C10" s="6">
        <v>2538868.64</v>
      </c>
      <c r="D10" s="6">
        <f t="shared" si="0"/>
        <v>34413133.990000002</v>
      </c>
      <c r="E10" s="6">
        <v>34409228.409999996</v>
      </c>
      <c r="F10" s="6">
        <v>34371960.170000002</v>
      </c>
      <c r="G10" s="6">
        <f t="shared" si="1"/>
        <v>3905.5800000056624</v>
      </c>
    </row>
    <row r="11" spans="1:7" x14ac:dyDescent="0.2">
      <c r="A11" s="48" t="s">
        <v>138</v>
      </c>
      <c r="B11" s="6">
        <v>506168.54</v>
      </c>
      <c r="C11" s="6">
        <v>0</v>
      </c>
      <c r="D11" s="6">
        <f t="shared" si="0"/>
        <v>506168.54</v>
      </c>
      <c r="E11" s="6">
        <v>499936</v>
      </c>
      <c r="F11" s="6">
        <v>499936</v>
      </c>
      <c r="G11" s="6">
        <f t="shared" si="1"/>
        <v>6232.539999999979</v>
      </c>
    </row>
    <row r="12" spans="1:7" x14ac:dyDescent="0.2">
      <c r="A12" s="48" t="s">
        <v>139</v>
      </c>
      <c r="B12" s="6">
        <v>1253441.02</v>
      </c>
      <c r="C12" s="6">
        <v>33574.42</v>
      </c>
      <c r="D12" s="6">
        <f t="shared" si="0"/>
        <v>1287015.44</v>
      </c>
      <c r="E12" s="6">
        <v>1211776.96</v>
      </c>
      <c r="F12" s="6">
        <v>1206823.6200000001</v>
      </c>
      <c r="G12" s="6">
        <f t="shared" si="1"/>
        <v>75238.479999999981</v>
      </c>
    </row>
    <row r="13" spans="1:7" x14ac:dyDescent="0.2">
      <c r="A13" s="48" t="s">
        <v>140</v>
      </c>
      <c r="B13" s="6">
        <v>1684253.67</v>
      </c>
      <c r="C13" s="6">
        <v>712274.66</v>
      </c>
      <c r="D13" s="6">
        <f t="shared" si="0"/>
        <v>2396528.33</v>
      </c>
      <c r="E13" s="6">
        <v>2306433.25</v>
      </c>
      <c r="F13" s="6">
        <v>2299840.44</v>
      </c>
      <c r="G13" s="6">
        <f t="shared" si="1"/>
        <v>90095.080000000075</v>
      </c>
    </row>
    <row r="14" spans="1:7" x14ac:dyDescent="0.2">
      <c r="A14" s="48" t="s">
        <v>141</v>
      </c>
      <c r="B14" s="6">
        <v>555065.02</v>
      </c>
      <c r="C14" s="6">
        <v>1428</v>
      </c>
      <c r="D14" s="6">
        <f t="shared" si="0"/>
        <v>556493.02</v>
      </c>
      <c r="E14" s="6">
        <v>393373.52</v>
      </c>
      <c r="F14" s="6">
        <v>391732.67</v>
      </c>
      <c r="G14" s="6">
        <f t="shared" si="1"/>
        <v>163119.5</v>
      </c>
    </row>
    <row r="15" spans="1:7" x14ac:dyDescent="0.2">
      <c r="A15" s="48" t="s">
        <v>142</v>
      </c>
      <c r="B15" s="6">
        <v>421210.31</v>
      </c>
      <c r="C15" s="6">
        <v>9765.2000000000007</v>
      </c>
      <c r="D15" s="6">
        <f t="shared" si="0"/>
        <v>430975.51</v>
      </c>
      <c r="E15" s="6">
        <v>392897.22</v>
      </c>
      <c r="F15" s="6">
        <v>391130.74</v>
      </c>
      <c r="G15" s="6">
        <f t="shared" si="1"/>
        <v>38078.290000000037</v>
      </c>
    </row>
    <row r="16" spans="1:7" x14ac:dyDescent="0.2">
      <c r="A16" s="48" t="s">
        <v>143</v>
      </c>
      <c r="B16" s="6">
        <v>2623365.81</v>
      </c>
      <c r="C16" s="6">
        <v>-942.05</v>
      </c>
      <c r="D16" s="6">
        <f t="shared" si="0"/>
        <v>2622423.7600000002</v>
      </c>
      <c r="E16" s="6">
        <v>2576840.77</v>
      </c>
      <c r="F16" s="6">
        <v>2570280.09</v>
      </c>
      <c r="G16" s="6">
        <f t="shared" si="1"/>
        <v>45582.990000000224</v>
      </c>
    </row>
    <row r="17" spans="1:7" x14ac:dyDescent="0.2">
      <c r="A17" s="48" t="s">
        <v>144</v>
      </c>
      <c r="B17" s="6">
        <v>17211865.859999999</v>
      </c>
      <c r="C17" s="6">
        <v>9007176.0800000001</v>
      </c>
      <c r="D17" s="6">
        <f t="shared" si="0"/>
        <v>26219041.939999998</v>
      </c>
      <c r="E17" s="6">
        <v>13005930.66</v>
      </c>
      <c r="F17" s="6">
        <v>12963824.060000001</v>
      </c>
      <c r="G17" s="6">
        <f t="shared" si="1"/>
        <v>13213111.279999997</v>
      </c>
    </row>
    <row r="18" spans="1:7" x14ac:dyDescent="0.2">
      <c r="A18" s="48" t="s">
        <v>145</v>
      </c>
      <c r="B18" s="6">
        <v>2557248.02</v>
      </c>
      <c r="C18" s="6">
        <v>131627.09</v>
      </c>
      <c r="D18" s="6">
        <f t="shared" si="0"/>
        <v>2688875.11</v>
      </c>
      <c r="E18" s="6">
        <v>2609438.66</v>
      </c>
      <c r="F18" s="6">
        <v>2599112.2799999998</v>
      </c>
      <c r="G18" s="6">
        <f t="shared" si="1"/>
        <v>79436.449999999721</v>
      </c>
    </row>
    <row r="19" spans="1:7" x14ac:dyDescent="0.2">
      <c r="A19" s="48" t="s">
        <v>146</v>
      </c>
      <c r="B19" s="6">
        <v>2926186.36</v>
      </c>
      <c r="C19" s="6">
        <v>250201.33</v>
      </c>
      <c r="D19" s="6">
        <f t="shared" si="0"/>
        <v>3176387.69</v>
      </c>
      <c r="E19" s="6">
        <v>3057248.46</v>
      </c>
      <c r="F19" s="6">
        <v>3045866.24</v>
      </c>
      <c r="G19" s="6">
        <f t="shared" si="1"/>
        <v>119139.22999999998</v>
      </c>
    </row>
    <row r="20" spans="1:7" x14ac:dyDescent="0.2">
      <c r="A20" s="48" t="s">
        <v>147</v>
      </c>
      <c r="B20" s="6">
        <v>35814788.869999997</v>
      </c>
      <c r="C20" s="6">
        <v>-23036232.91</v>
      </c>
      <c r="D20" s="6">
        <f t="shared" si="0"/>
        <v>12778555.959999997</v>
      </c>
      <c r="E20" s="6">
        <v>7252377.9400000004</v>
      </c>
      <c r="F20" s="6">
        <v>7245049.8499999996</v>
      </c>
      <c r="G20" s="6">
        <f t="shared" si="1"/>
        <v>5526178.0199999968</v>
      </c>
    </row>
    <row r="21" spans="1:7" x14ac:dyDescent="0.2">
      <c r="A21" s="48" t="s">
        <v>148</v>
      </c>
      <c r="B21" s="6">
        <v>748772.32</v>
      </c>
      <c r="C21" s="6">
        <v>44821.3</v>
      </c>
      <c r="D21" s="6">
        <f t="shared" si="0"/>
        <v>793593.62</v>
      </c>
      <c r="E21" s="6">
        <v>726066.59</v>
      </c>
      <c r="F21" s="6">
        <v>724267.6</v>
      </c>
      <c r="G21" s="6">
        <f t="shared" si="1"/>
        <v>67527.030000000028</v>
      </c>
    </row>
    <row r="22" spans="1:7" x14ac:dyDescent="0.2">
      <c r="A22" s="48" t="s">
        <v>149</v>
      </c>
      <c r="B22" s="6">
        <v>9681159.9600000009</v>
      </c>
      <c r="C22" s="6">
        <v>1999683.67</v>
      </c>
      <c r="D22" s="6">
        <f t="shared" si="0"/>
        <v>11680843.630000001</v>
      </c>
      <c r="E22" s="6">
        <v>5920961.8899999997</v>
      </c>
      <c r="F22" s="6">
        <v>5916371.8099999996</v>
      </c>
      <c r="G22" s="6">
        <f t="shared" si="1"/>
        <v>5759881.7400000012</v>
      </c>
    </row>
    <row r="23" spans="1:7" x14ac:dyDescent="0.2">
      <c r="A23" s="48" t="s">
        <v>150</v>
      </c>
      <c r="B23" s="6">
        <v>2075455.11</v>
      </c>
      <c r="C23" s="6">
        <v>15560.1</v>
      </c>
      <c r="D23" s="6">
        <f t="shared" si="0"/>
        <v>2091015.2100000002</v>
      </c>
      <c r="E23" s="6">
        <v>2064515.61</v>
      </c>
      <c r="F23" s="6">
        <v>2055569.08</v>
      </c>
      <c r="G23" s="6">
        <f t="shared" si="1"/>
        <v>26499.600000000093</v>
      </c>
    </row>
    <row r="24" spans="1:7" x14ac:dyDescent="0.2">
      <c r="A24" s="48" t="s">
        <v>151</v>
      </c>
      <c r="B24" s="6">
        <v>55768099.740000002</v>
      </c>
      <c r="C24" s="6">
        <v>10903030.619999999</v>
      </c>
      <c r="D24" s="6">
        <f t="shared" si="0"/>
        <v>66671130.359999999</v>
      </c>
      <c r="E24" s="6">
        <v>59857327.390000001</v>
      </c>
      <c r="F24" s="6">
        <v>59678803.880000003</v>
      </c>
      <c r="G24" s="6">
        <f t="shared" si="1"/>
        <v>6813802.9699999988</v>
      </c>
    </row>
    <row r="25" spans="1:7" x14ac:dyDescent="0.2">
      <c r="A25" s="48" t="s">
        <v>152</v>
      </c>
      <c r="B25" s="6">
        <v>11697844.08</v>
      </c>
      <c r="C25" s="6">
        <v>37878.379999999997</v>
      </c>
      <c r="D25" s="6">
        <f t="shared" si="0"/>
        <v>11735722.460000001</v>
      </c>
      <c r="E25" s="6">
        <v>10565393.560000001</v>
      </c>
      <c r="F25" s="6">
        <v>10526730.77</v>
      </c>
      <c r="G25" s="6">
        <f t="shared" si="1"/>
        <v>1170328.9000000004</v>
      </c>
    </row>
    <row r="26" spans="1:7" x14ac:dyDescent="0.2">
      <c r="A26" s="48" t="s">
        <v>153</v>
      </c>
      <c r="B26" s="6">
        <v>32013244.460000001</v>
      </c>
      <c r="C26" s="6">
        <v>70226925.420000002</v>
      </c>
      <c r="D26" s="6">
        <f t="shared" si="0"/>
        <v>102240169.88</v>
      </c>
      <c r="E26" s="6">
        <v>81394280.450000003</v>
      </c>
      <c r="F26" s="6">
        <v>76021735.599999994</v>
      </c>
      <c r="G26" s="6">
        <f t="shared" si="1"/>
        <v>20845889.429999992</v>
      </c>
    </row>
    <row r="27" spans="1:7" x14ac:dyDescent="0.2">
      <c r="A27" s="48" t="s">
        <v>154</v>
      </c>
      <c r="B27" s="6">
        <v>3320012.96</v>
      </c>
      <c r="C27" s="6">
        <v>173435.96</v>
      </c>
      <c r="D27" s="6">
        <f t="shared" si="0"/>
        <v>3493448.92</v>
      </c>
      <c r="E27" s="6">
        <v>3317984.93</v>
      </c>
      <c r="F27" s="6">
        <v>3305394.76</v>
      </c>
      <c r="G27" s="6">
        <f t="shared" si="1"/>
        <v>175463.98999999976</v>
      </c>
    </row>
    <row r="28" spans="1:7" x14ac:dyDescent="0.2">
      <c r="A28" s="48" t="s">
        <v>155</v>
      </c>
      <c r="B28" s="6">
        <v>13860875.810000001</v>
      </c>
      <c r="C28" s="6">
        <v>4008789.75</v>
      </c>
      <c r="D28" s="6">
        <f t="shared" si="0"/>
        <v>17869665.560000002</v>
      </c>
      <c r="E28" s="6">
        <v>17161084.760000002</v>
      </c>
      <c r="F28" s="6">
        <v>17121409.800000001</v>
      </c>
      <c r="G28" s="6">
        <f t="shared" si="1"/>
        <v>708580.80000000075</v>
      </c>
    </row>
    <row r="29" spans="1:7" x14ac:dyDescent="0.2">
      <c r="A29" s="48" t="s">
        <v>156</v>
      </c>
      <c r="B29" s="6">
        <v>4685728.3899999997</v>
      </c>
      <c r="C29" s="6">
        <v>-45543.45</v>
      </c>
      <c r="D29" s="6">
        <f t="shared" si="0"/>
        <v>4640184.9399999995</v>
      </c>
      <c r="E29" s="6">
        <v>4532818.5199999996</v>
      </c>
      <c r="F29" s="6">
        <v>4518417.59</v>
      </c>
      <c r="G29" s="6">
        <f t="shared" si="1"/>
        <v>107366.41999999993</v>
      </c>
    </row>
    <row r="30" spans="1:7" x14ac:dyDescent="0.2">
      <c r="A30" s="48" t="s">
        <v>157</v>
      </c>
      <c r="B30" s="6">
        <v>2373034.09</v>
      </c>
      <c r="C30" s="6">
        <v>419553.3</v>
      </c>
      <c r="D30" s="6">
        <f t="shared" si="0"/>
        <v>2792587.3899999997</v>
      </c>
      <c r="E30" s="6">
        <v>2434738.75</v>
      </c>
      <c r="F30" s="6">
        <v>2427609.17</v>
      </c>
      <c r="G30" s="6">
        <f t="shared" si="1"/>
        <v>357848.63999999966</v>
      </c>
    </row>
    <row r="31" spans="1:7" x14ac:dyDescent="0.2">
      <c r="A31" s="48" t="s">
        <v>158</v>
      </c>
      <c r="B31" s="6">
        <v>1223578.3600000001</v>
      </c>
      <c r="C31" s="6">
        <v>51600</v>
      </c>
      <c r="D31" s="6">
        <f t="shared" si="0"/>
        <v>1275178.3600000001</v>
      </c>
      <c r="E31" s="6">
        <v>1180858.8899999999</v>
      </c>
      <c r="F31" s="6">
        <v>1176613.3</v>
      </c>
      <c r="G31" s="6">
        <f t="shared" si="1"/>
        <v>94319.470000000205</v>
      </c>
    </row>
    <row r="32" spans="1:7" x14ac:dyDescent="0.2">
      <c r="A32" s="48" t="s">
        <v>159</v>
      </c>
      <c r="B32" s="6">
        <v>10832887.25</v>
      </c>
      <c r="C32" s="6">
        <v>4686242.53</v>
      </c>
      <c r="D32" s="6">
        <f t="shared" si="0"/>
        <v>15519129.780000001</v>
      </c>
      <c r="E32" s="6">
        <v>14651704.6</v>
      </c>
      <c r="F32" s="6">
        <v>14628527.25</v>
      </c>
      <c r="G32" s="6">
        <f t="shared" si="1"/>
        <v>867425.18000000156</v>
      </c>
    </row>
    <row r="33" spans="1:7" x14ac:dyDescent="0.2">
      <c r="A33" s="48" t="s">
        <v>160</v>
      </c>
      <c r="B33" s="6">
        <v>3648215.83</v>
      </c>
      <c r="C33" s="6">
        <v>1757967.82</v>
      </c>
      <c r="D33" s="6">
        <f t="shared" si="0"/>
        <v>5406183.6500000004</v>
      </c>
      <c r="E33" s="6">
        <v>4832522.68</v>
      </c>
      <c r="F33" s="6">
        <v>4823561.9800000004</v>
      </c>
      <c r="G33" s="6">
        <f t="shared" si="1"/>
        <v>573660.97000000067</v>
      </c>
    </row>
    <row r="34" spans="1:7" x14ac:dyDescent="0.2">
      <c r="A34" s="48" t="s">
        <v>161</v>
      </c>
      <c r="B34" s="6">
        <v>7440789.9199999999</v>
      </c>
      <c r="C34" s="6">
        <v>1608805.46</v>
      </c>
      <c r="D34" s="6">
        <f t="shared" si="0"/>
        <v>9049595.379999999</v>
      </c>
      <c r="E34" s="6">
        <v>8508622.8200000003</v>
      </c>
      <c r="F34" s="6">
        <v>8495895.7400000002</v>
      </c>
      <c r="G34" s="6">
        <f t="shared" si="1"/>
        <v>540972.55999999866</v>
      </c>
    </row>
    <row r="35" spans="1:7" x14ac:dyDescent="0.2">
      <c r="A35" s="48" t="s">
        <v>162</v>
      </c>
      <c r="B35" s="6">
        <v>7674258.8899999997</v>
      </c>
      <c r="C35" s="6">
        <v>3074282.51</v>
      </c>
      <c r="D35" s="6">
        <f t="shared" si="0"/>
        <v>10748541.399999999</v>
      </c>
      <c r="E35" s="6">
        <v>10438925.880000001</v>
      </c>
      <c r="F35" s="6">
        <v>10409812.300000001</v>
      </c>
      <c r="G35" s="6">
        <f t="shared" si="1"/>
        <v>309615.51999999769</v>
      </c>
    </row>
    <row r="36" spans="1:7" x14ac:dyDescent="0.2">
      <c r="A36" s="48" t="s">
        <v>163</v>
      </c>
      <c r="B36" s="6">
        <v>472076.81</v>
      </c>
      <c r="C36" s="6">
        <v>8210</v>
      </c>
      <c r="D36" s="6">
        <f t="shared" si="0"/>
        <v>480286.81</v>
      </c>
      <c r="E36" s="6">
        <v>469573.09</v>
      </c>
      <c r="F36" s="6">
        <v>468092.05</v>
      </c>
      <c r="G36" s="6">
        <f t="shared" si="1"/>
        <v>10713.719999999972</v>
      </c>
    </row>
    <row r="37" spans="1:7" x14ac:dyDescent="0.2">
      <c r="A37" s="48" t="s">
        <v>164</v>
      </c>
      <c r="B37" s="6">
        <v>4022150.62</v>
      </c>
      <c r="C37" s="6">
        <v>22842.57</v>
      </c>
      <c r="D37" s="6">
        <f t="shared" si="0"/>
        <v>4044993.19</v>
      </c>
      <c r="E37" s="6">
        <v>3579369.47</v>
      </c>
      <c r="F37" s="6">
        <v>3564751.2</v>
      </c>
      <c r="G37" s="6">
        <f t="shared" si="1"/>
        <v>465623.71999999974</v>
      </c>
    </row>
    <row r="38" spans="1:7" x14ac:dyDescent="0.2">
      <c r="A38" s="48" t="s">
        <v>165</v>
      </c>
      <c r="B38" s="6">
        <v>2902258.8</v>
      </c>
      <c r="C38" s="6">
        <v>3770613.77</v>
      </c>
      <c r="D38" s="6">
        <f t="shared" si="0"/>
        <v>6672872.5700000003</v>
      </c>
      <c r="E38" s="6">
        <v>5778298.7699999996</v>
      </c>
      <c r="F38" s="6">
        <v>5771363.4299999997</v>
      </c>
      <c r="G38" s="6">
        <f t="shared" si="1"/>
        <v>894573.80000000075</v>
      </c>
    </row>
    <row r="39" spans="1:7" x14ac:dyDescent="0.2">
      <c r="A39" s="48" t="s">
        <v>169</v>
      </c>
      <c r="B39" s="6">
        <v>0</v>
      </c>
      <c r="C39" s="6">
        <v>134282.4</v>
      </c>
      <c r="D39" s="6">
        <f t="shared" si="0"/>
        <v>134282.4</v>
      </c>
      <c r="E39" s="6">
        <v>131780.19</v>
      </c>
      <c r="F39" s="6">
        <v>130675.55</v>
      </c>
      <c r="G39" s="6">
        <f t="shared" si="1"/>
        <v>2502.2099999999919</v>
      </c>
    </row>
    <row r="40" spans="1:7" x14ac:dyDescent="0.2">
      <c r="A40" s="34" t="s">
        <v>77</v>
      </c>
      <c r="B40" s="27">
        <f>SUM(B6:B39)</f>
        <v>285919781.17000008</v>
      </c>
      <c r="C40" s="27">
        <f t="shared" ref="C40:G40" si="2">SUM(C6:C39)</f>
        <v>97140625.059999973</v>
      </c>
      <c r="D40" s="27">
        <f t="shared" si="2"/>
        <v>383060406.22999996</v>
      </c>
      <c r="E40" s="27">
        <f t="shared" si="2"/>
        <v>322774499.39999998</v>
      </c>
      <c r="F40" s="27">
        <f t="shared" si="2"/>
        <v>316812595.66000003</v>
      </c>
      <c r="G40" s="27">
        <f t="shared" si="2"/>
        <v>60285906.829999991</v>
      </c>
    </row>
    <row r="43" spans="1:7" ht="45" customHeight="1" x14ac:dyDescent="0.2">
      <c r="A43" s="57" t="s">
        <v>170</v>
      </c>
      <c r="B43" s="58"/>
      <c r="C43" s="58"/>
      <c r="D43" s="58"/>
      <c r="E43" s="58"/>
      <c r="F43" s="58"/>
      <c r="G43" s="59"/>
    </row>
    <row r="45" spans="1:7" x14ac:dyDescent="0.2">
      <c r="A45" s="28"/>
      <c r="B45" s="15" t="s">
        <v>0</v>
      </c>
      <c r="C45" s="16"/>
      <c r="D45" s="16"/>
      <c r="E45" s="16"/>
      <c r="F45" s="17"/>
      <c r="G45" s="52" t="s">
        <v>7</v>
      </c>
    </row>
    <row r="46" spans="1:7" ht="22.5" x14ac:dyDescent="0.2">
      <c r="A46" s="29" t="s">
        <v>1</v>
      </c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53"/>
    </row>
    <row r="47" spans="1:7" x14ac:dyDescent="0.2">
      <c r="A47" s="30"/>
      <c r="B47" s="4">
        <v>1</v>
      </c>
      <c r="C47" s="4">
        <v>2</v>
      </c>
      <c r="D47" s="4" t="s">
        <v>8</v>
      </c>
      <c r="E47" s="4">
        <v>4</v>
      </c>
      <c r="F47" s="4">
        <v>5</v>
      </c>
      <c r="G47" s="4" t="s">
        <v>9</v>
      </c>
    </row>
    <row r="48" spans="1:7" x14ac:dyDescent="0.2">
      <c r="A48" s="35"/>
      <c r="B48" s="11"/>
      <c r="C48" s="11"/>
      <c r="D48" s="11"/>
      <c r="E48" s="11"/>
      <c r="F48" s="11"/>
      <c r="G48" s="11"/>
    </row>
    <row r="49" spans="1:7" x14ac:dyDescent="0.2">
      <c r="A49" s="18" t="s">
        <v>81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x14ac:dyDescent="0.2">
      <c r="A50" s="18" t="s">
        <v>82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</row>
    <row r="51" spans="1:7" x14ac:dyDescent="0.2">
      <c r="A51" s="18" t="s">
        <v>83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x14ac:dyDescent="0.2">
      <c r="A52" s="18" t="s">
        <v>84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x14ac:dyDescent="0.2">
      <c r="A53" s="2"/>
      <c r="B53" s="13"/>
      <c r="C53" s="13"/>
      <c r="D53" s="13"/>
      <c r="E53" s="13"/>
      <c r="F53" s="13"/>
      <c r="G53" s="13"/>
    </row>
    <row r="54" spans="1:7" x14ac:dyDescent="0.2">
      <c r="A54" s="38" t="s">
        <v>77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7" spans="1:7" ht="45" customHeight="1" x14ac:dyDescent="0.2">
      <c r="A57" s="57" t="s">
        <v>170</v>
      </c>
      <c r="B57" s="58"/>
      <c r="C57" s="58"/>
      <c r="D57" s="58"/>
      <c r="E57" s="58"/>
      <c r="F57" s="58"/>
      <c r="G57" s="59"/>
    </row>
    <row r="58" spans="1:7" x14ac:dyDescent="0.2">
      <c r="A58" s="28"/>
      <c r="B58" s="15" t="s">
        <v>0</v>
      </c>
      <c r="C58" s="16"/>
      <c r="D58" s="16"/>
      <c r="E58" s="16"/>
      <c r="F58" s="17"/>
      <c r="G58" s="52" t="s">
        <v>7</v>
      </c>
    </row>
    <row r="59" spans="1:7" ht="22.5" x14ac:dyDescent="0.2">
      <c r="A59" s="29" t="s">
        <v>1</v>
      </c>
      <c r="B59" s="3" t="s">
        <v>2</v>
      </c>
      <c r="C59" s="3" t="s">
        <v>3</v>
      </c>
      <c r="D59" s="3" t="s">
        <v>4</v>
      </c>
      <c r="E59" s="3" t="s">
        <v>5</v>
      </c>
      <c r="F59" s="3" t="s">
        <v>6</v>
      </c>
      <c r="G59" s="53"/>
    </row>
    <row r="60" spans="1:7" x14ac:dyDescent="0.2">
      <c r="A60" s="30"/>
      <c r="B60" s="4">
        <v>1</v>
      </c>
      <c r="C60" s="4">
        <v>2</v>
      </c>
      <c r="D60" s="4" t="s">
        <v>8</v>
      </c>
      <c r="E60" s="4">
        <v>4</v>
      </c>
      <c r="F60" s="4">
        <v>5</v>
      </c>
      <c r="G60" s="4" t="s">
        <v>9</v>
      </c>
    </row>
    <row r="61" spans="1:7" x14ac:dyDescent="0.2">
      <c r="A61" s="35"/>
      <c r="B61" s="11"/>
      <c r="C61" s="11"/>
      <c r="D61" s="11"/>
      <c r="E61" s="11"/>
      <c r="F61" s="11"/>
      <c r="G61" s="11"/>
    </row>
    <row r="62" spans="1:7" ht="22.5" x14ac:dyDescent="0.2">
      <c r="A62" s="36" t="s">
        <v>85</v>
      </c>
      <c r="B62" s="6">
        <v>24206499.989999998</v>
      </c>
      <c r="C62" s="6">
        <v>2517985.42</v>
      </c>
      <c r="D62" s="6">
        <f t="shared" ref="D62" si="3">B62+C62</f>
        <v>26724485.409999996</v>
      </c>
      <c r="E62" s="6">
        <v>26724485.370000001</v>
      </c>
      <c r="F62" s="6">
        <v>26724485.370000001</v>
      </c>
      <c r="G62" s="6">
        <f t="shared" ref="G62" si="4">D62-E62</f>
        <v>3.999999538064003E-2</v>
      </c>
    </row>
    <row r="63" spans="1:7" x14ac:dyDescent="0.2">
      <c r="A63" s="36" t="s">
        <v>86</v>
      </c>
      <c r="B63" s="6">
        <v>0</v>
      </c>
      <c r="C63" s="6">
        <v>0</v>
      </c>
      <c r="D63" s="6">
        <f t="shared" ref="D63" si="5">B63+C63</f>
        <v>0</v>
      </c>
      <c r="E63" s="6">
        <v>0</v>
      </c>
      <c r="F63" s="6">
        <v>0</v>
      </c>
      <c r="G63" s="6">
        <f t="shared" ref="G63" si="6">D63-E63</f>
        <v>0</v>
      </c>
    </row>
    <row r="64" spans="1:7" ht="22.5" x14ac:dyDescent="0.2">
      <c r="A64" s="36" t="s">
        <v>87</v>
      </c>
      <c r="B64" s="6">
        <v>0</v>
      </c>
      <c r="C64" s="6">
        <v>0</v>
      </c>
      <c r="D64" s="6">
        <f t="shared" ref="D64" si="7">B64+C64</f>
        <v>0</v>
      </c>
      <c r="E64" s="6">
        <v>0</v>
      </c>
      <c r="F64" s="6">
        <v>0</v>
      </c>
      <c r="G64" s="6">
        <f t="shared" ref="G64" si="8">D64-E64</f>
        <v>0</v>
      </c>
    </row>
    <row r="65" spans="1:7" ht="22.5" x14ac:dyDescent="0.2">
      <c r="A65" s="36" t="s">
        <v>88</v>
      </c>
      <c r="B65" s="6">
        <v>0</v>
      </c>
      <c r="C65" s="6">
        <v>0</v>
      </c>
      <c r="D65" s="6">
        <f t="shared" ref="D65" si="9">B65+C65</f>
        <v>0</v>
      </c>
      <c r="E65" s="6">
        <v>0</v>
      </c>
      <c r="F65" s="6">
        <v>0</v>
      </c>
      <c r="G65" s="6">
        <f t="shared" ref="G65" si="10">D65-E65</f>
        <v>0</v>
      </c>
    </row>
    <row r="66" spans="1:7" ht="22.5" x14ac:dyDescent="0.2">
      <c r="A66" s="36" t="s">
        <v>89</v>
      </c>
      <c r="B66" s="6">
        <v>0</v>
      </c>
      <c r="C66" s="6">
        <v>0</v>
      </c>
      <c r="D66" s="6">
        <f t="shared" ref="D66" si="11">B66+C66</f>
        <v>0</v>
      </c>
      <c r="E66" s="6">
        <v>0</v>
      </c>
      <c r="F66" s="6">
        <v>0</v>
      </c>
      <c r="G66" s="6">
        <f t="shared" ref="G66" si="12">D66-E66</f>
        <v>0</v>
      </c>
    </row>
    <row r="67" spans="1:7" ht="22.5" x14ac:dyDescent="0.2">
      <c r="A67" s="36" t="s">
        <v>90</v>
      </c>
      <c r="B67" s="6">
        <v>0</v>
      </c>
      <c r="C67" s="6">
        <v>0</v>
      </c>
      <c r="D67" s="6">
        <f t="shared" ref="D67" si="13">B67+C67</f>
        <v>0</v>
      </c>
      <c r="E67" s="6">
        <v>0</v>
      </c>
      <c r="F67" s="6">
        <v>0</v>
      </c>
      <c r="G67" s="6">
        <f t="shared" ref="G67" si="14">D67-E67</f>
        <v>0</v>
      </c>
    </row>
    <row r="68" spans="1:7" x14ac:dyDescent="0.2">
      <c r="A68" s="36" t="s">
        <v>91</v>
      </c>
      <c r="B68" s="6">
        <v>0</v>
      </c>
      <c r="C68" s="6">
        <v>0</v>
      </c>
      <c r="D68" s="6">
        <f t="shared" ref="D68" si="15">B68+C68</f>
        <v>0</v>
      </c>
      <c r="E68" s="6">
        <v>0</v>
      </c>
      <c r="F68" s="6">
        <v>0</v>
      </c>
      <c r="G68" s="6">
        <f t="shared" ref="G68" si="16">D68-E68</f>
        <v>0</v>
      </c>
    </row>
    <row r="69" spans="1:7" x14ac:dyDescent="0.2">
      <c r="A69" s="37" t="s">
        <v>77</v>
      </c>
      <c r="B69" s="27">
        <f t="shared" ref="B69:G69" si="17">SUM(B62:B68)</f>
        <v>24206499.989999998</v>
      </c>
      <c r="C69" s="27">
        <f t="shared" si="17"/>
        <v>2517985.42</v>
      </c>
      <c r="D69" s="27">
        <f t="shared" si="17"/>
        <v>26724485.409999996</v>
      </c>
      <c r="E69" s="27">
        <f t="shared" si="17"/>
        <v>26724485.370000001</v>
      </c>
      <c r="F69" s="27">
        <f t="shared" si="17"/>
        <v>26724485.370000001</v>
      </c>
      <c r="G69" s="27">
        <f t="shared" si="17"/>
        <v>3.999999538064003E-2</v>
      </c>
    </row>
    <row r="72" spans="1:7" ht="27" customHeight="1" x14ac:dyDescent="0.2">
      <c r="A72" s="20"/>
      <c r="D72" s="20"/>
      <c r="E72" s="20"/>
      <c r="F72" s="20"/>
    </row>
    <row r="73" spans="1:7" ht="12" x14ac:dyDescent="0.2">
      <c r="A73" s="21" t="s">
        <v>127</v>
      </c>
      <c r="D73" s="54" t="s">
        <v>128</v>
      </c>
      <c r="E73" s="54"/>
      <c r="F73" s="54"/>
    </row>
    <row r="74" spans="1:7" ht="63" customHeight="1" x14ac:dyDescent="0.2">
      <c r="A74" s="22" t="s">
        <v>129</v>
      </c>
      <c r="D74" s="55" t="s">
        <v>130</v>
      </c>
      <c r="E74" s="55"/>
      <c r="F74" s="55"/>
    </row>
    <row r="75" spans="1:7" ht="12" x14ac:dyDescent="0.2">
      <c r="A75" s="21" t="s">
        <v>131</v>
      </c>
      <c r="D75" s="23"/>
      <c r="E75" s="23"/>
    </row>
    <row r="76" spans="1:7" ht="12" x14ac:dyDescent="0.2">
      <c r="A76" s="21" t="s">
        <v>132</v>
      </c>
      <c r="D76" s="56"/>
      <c r="E76" s="56"/>
    </row>
  </sheetData>
  <sheetProtection formatCells="0" formatColumns="0" formatRows="0" insertRows="0" deleteRows="0" autoFilter="0"/>
  <mergeCells count="9">
    <mergeCell ref="D76:E76"/>
    <mergeCell ref="G3:G4"/>
    <mergeCell ref="G45:G46"/>
    <mergeCell ref="G58:G59"/>
    <mergeCell ref="A1:G1"/>
    <mergeCell ref="A43:G43"/>
    <mergeCell ref="A57:G57"/>
    <mergeCell ref="D73:F73"/>
    <mergeCell ref="D74:F74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5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7" t="s">
        <v>172</v>
      </c>
      <c r="B1" s="58"/>
      <c r="C1" s="58"/>
      <c r="D1" s="58"/>
      <c r="E1" s="58"/>
      <c r="F1" s="58"/>
      <c r="G1" s="59"/>
    </row>
    <row r="2" spans="1:7" x14ac:dyDescent="0.2">
      <c r="A2" s="28"/>
      <c r="B2" s="15" t="s">
        <v>0</v>
      </c>
      <c r="C2" s="16"/>
      <c r="D2" s="16"/>
      <c r="E2" s="16"/>
      <c r="F2" s="17"/>
      <c r="G2" s="52" t="s">
        <v>7</v>
      </c>
    </row>
    <row r="3" spans="1:7" ht="24.95" customHeight="1" x14ac:dyDescent="0.2">
      <c r="A3" s="2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1"/>
      <c r="B5" s="5"/>
      <c r="C5" s="5"/>
      <c r="D5" s="5"/>
      <c r="E5" s="5"/>
      <c r="F5" s="5"/>
      <c r="G5" s="5"/>
    </row>
    <row r="6" spans="1:7" x14ac:dyDescent="0.2">
      <c r="A6" s="14" t="s">
        <v>92</v>
      </c>
      <c r="B6" s="25">
        <f t="shared" ref="B6:G6" si="0">SUM(B7:B14)</f>
        <v>152140569.21000001</v>
      </c>
      <c r="C6" s="25">
        <f t="shared" si="0"/>
        <v>29843150.419999998</v>
      </c>
      <c r="D6" s="25">
        <f t="shared" si="0"/>
        <v>181983719.63</v>
      </c>
      <c r="E6" s="25">
        <f t="shared" si="0"/>
        <v>158471215.99999997</v>
      </c>
      <c r="F6" s="25">
        <f t="shared" si="0"/>
        <v>158059006.41999999</v>
      </c>
      <c r="G6" s="25">
        <f t="shared" si="0"/>
        <v>23512503.629999995</v>
      </c>
    </row>
    <row r="7" spans="1:7" x14ac:dyDescent="0.2">
      <c r="A7" s="32" t="s">
        <v>93</v>
      </c>
      <c r="B7" s="6">
        <v>36145178.450000003</v>
      </c>
      <c r="C7" s="6">
        <v>2810317.73</v>
      </c>
      <c r="D7" s="6">
        <f>B7+C7</f>
        <v>38955496.18</v>
      </c>
      <c r="E7" s="6">
        <v>38826471.369999997</v>
      </c>
      <c r="F7" s="6">
        <v>38771011.659999996</v>
      </c>
      <c r="G7" s="6">
        <f>D7-E7</f>
        <v>129024.81000000238</v>
      </c>
    </row>
    <row r="8" spans="1:7" x14ac:dyDescent="0.2">
      <c r="A8" s="32" t="s">
        <v>94</v>
      </c>
      <c r="B8" s="6">
        <v>434210.31</v>
      </c>
      <c r="C8" s="6">
        <v>7765.2</v>
      </c>
      <c r="D8" s="6">
        <f t="shared" ref="D8:D14" si="1">B8+C8</f>
        <v>441975.51</v>
      </c>
      <c r="E8" s="6">
        <v>397198.37</v>
      </c>
      <c r="F8" s="6">
        <v>395431.89</v>
      </c>
      <c r="G8" s="6">
        <f t="shared" ref="G8:G14" si="2">D8-E8</f>
        <v>44777.140000000014</v>
      </c>
    </row>
    <row r="9" spans="1:7" x14ac:dyDescent="0.2">
      <c r="A9" s="47" t="s">
        <v>166</v>
      </c>
      <c r="B9" s="6">
        <v>15239698.23</v>
      </c>
      <c r="C9" s="6">
        <v>4609552.76</v>
      </c>
      <c r="D9" s="6">
        <f t="shared" si="1"/>
        <v>19849250.990000002</v>
      </c>
      <c r="E9" s="6">
        <v>18834374.359999999</v>
      </c>
      <c r="F9" s="6">
        <v>18777040.84</v>
      </c>
      <c r="G9" s="6">
        <f t="shared" si="2"/>
        <v>1014876.6300000027</v>
      </c>
    </row>
    <row r="10" spans="1:7" x14ac:dyDescent="0.2">
      <c r="A10" s="32" t="s">
        <v>95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2" t="s">
        <v>96</v>
      </c>
      <c r="B11" s="6">
        <v>20061552.219999999</v>
      </c>
      <c r="C11" s="6">
        <v>9247893.3900000006</v>
      </c>
      <c r="D11" s="6">
        <f t="shared" si="1"/>
        <v>29309445.609999999</v>
      </c>
      <c r="E11" s="6">
        <v>16005806.970000001</v>
      </c>
      <c r="F11" s="6">
        <v>15952318.15</v>
      </c>
      <c r="G11" s="6">
        <f t="shared" si="2"/>
        <v>13303638.639999999</v>
      </c>
    </row>
    <row r="12" spans="1:7" x14ac:dyDescent="0.2">
      <c r="A12" s="32" t="s">
        <v>97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2" t="s">
        <v>98</v>
      </c>
      <c r="B13" s="6">
        <v>67465943.819999993</v>
      </c>
      <c r="C13" s="6">
        <v>10940909</v>
      </c>
      <c r="D13" s="6">
        <f t="shared" si="1"/>
        <v>78406852.819999993</v>
      </c>
      <c r="E13" s="6">
        <v>70422720.950000003</v>
      </c>
      <c r="F13" s="6">
        <v>70205534.650000006</v>
      </c>
      <c r="G13" s="6">
        <f t="shared" si="2"/>
        <v>7984131.8699999899</v>
      </c>
    </row>
    <row r="14" spans="1:7" x14ac:dyDescent="0.2">
      <c r="A14" s="32" t="s">
        <v>36</v>
      </c>
      <c r="B14" s="6">
        <v>12793986.18</v>
      </c>
      <c r="C14" s="6">
        <v>2226712.34</v>
      </c>
      <c r="D14" s="6">
        <f t="shared" si="1"/>
        <v>15020698.52</v>
      </c>
      <c r="E14" s="6">
        <v>13984643.98</v>
      </c>
      <c r="F14" s="6">
        <v>13957669.23</v>
      </c>
      <c r="G14" s="6">
        <f t="shared" si="2"/>
        <v>1036054.5399999991</v>
      </c>
    </row>
    <row r="15" spans="1:7" x14ac:dyDescent="0.2">
      <c r="A15" s="14" t="s">
        <v>99</v>
      </c>
      <c r="B15" s="25">
        <f t="shared" ref="B15:G15" si="3">SUM(B16:B22)</f>
        <v>130876953.16</v>
      </c>
      <c r="C15" s="25">
        <f t="shared" si="3"/>
        <v>63526860.870000005</v>
      </c>
      <c r="D15" s="25">
        <f t="shared" si="3"/>
        <v>194403814.03000003</v>
      </c>
      <c r="E15" s="25">
        <f t="shared" si="3"/>
        <v>158524984.63</v>
      </c>
      <c r="F15" s="25">
        <f t="shared" si="3"/>
        <v>152982225.80999997</v>
      </c>
      <c r="G15" s="25">
        <f t="shared" si="3"/>
        <v>35878829.400000006</v>
      </c>
    </row>
    <row r="16" spans="1:7" x14ac:dyDescent="0.2">
      <c r="A16" s="32" t="s">
        <v>100</v>
      </c>
      <c r="B16" s="6">
        <v>610000</v>
      </c>
      <c r="C16" s="6">
        <v>0</v>
      </c>
      <c r="D16" s="6">
        <f>B16+C16</f>
        <v>610000</v>
      </c>
      <c r="E16" s="6">
        <v>220965.51</v>
      </c>
      <c r="F16" s="6">
        <v>220965.51</v>
      </c>
      <c r="G16" s="6">
        <f t="shared" ref="G16:G22" si="4">D16-E16</f>
        <v>389034.49</v>
      </c>
    </row>
    <row r="17" spans="1:7" x14ac:dyDescent="0.2">
      <c r="A17" s="32" t="s">
        <v>101</v>
      </c>
      <c r="B17" s="6">
        <v>117723629.31</v>
      </c>
      <c r="C17" s="6">
        <v>58507296.840000004</v>
      </c>
      <c r="D17" s="6">
        <f t="shared" ref="D17:D22" si="5">B17+C17</f>
        <v>176230926.15000001</v>
      </c>
      <c r="E17" s="6">
        <v>141705150.69</v>
      </c>
      <c r="F17" s="6">
        <v>136204850.81999999</v>
      </c>
      <c r="G17" s="6">
        <f t="shared" si="4"/>
        <v>34525775.460000008</v>
      </c>
    </row>
    <row r="18" spans="1:7" x14ac:dyDescent="0.2">
      <c r="A18" s="32" t="s">
        <v>102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2" t="s">
        <v>103</v>
      </c>
      <c r="B19" s="6">
        <v>4667453.59</v>
      </c>
      <c r="C19" s="6">
        <v>3479796.28</v>
      </c>
      <c r="D19" s="6">
        <f t="shared" si="5"/>
        <v>8147249.8699999992</v>
      </c>
      <c r="E19" s="6">
        <v>7438788.71</v>
      </c>
      <c r="F19" s="6">
        <v>7424127.0099999998</v>
      </c>
      <c r="G19" s="6">
        <f t="shared" si="4"/>
        <v>708461.15999999922</v>
      </c>
    </row>
    <row r="20" spans="1:7" x14ac:dyDescent="0.2">
      <c r="A20" s="32" t="s">
        <v>104</v>
      </c>
      <c r="B20" s="6">
        <v>7127097.9400000004</v>
      </c>
      <c r="C20" s="6">
        <v>1360664.05</v>
      </c>
      <c r="D20" s="6">
        <f t="shared" si="5"/>
        <v>8487761.9900000002</v>
      </c>
      <c r="E20" s="6">
        <v>8302232.9400000004</v>
      </c>
      <c r="F20" s="6">
        <v>8277339.3200000003</v>
      </c>
      <c r="G20" s="6">
        <f t="shared" si="4"/>
        <v>185529.04999999981</v>
      </c>
    </row>
    <row r="21" spans="1:7" x14ac:dyDescent="0.2">
      <c r="A21" s="32" t="s">
        <v>105</v>
      </c>
      <c r="B21" s="6">
        <v>748772.32</v>
      </c>
      <c r="C21" s="6">
        <v>179103.7</v>
      </c>
      <c r="D21" s="6">
        <f t="shared" si="5"/>
        <v>927876.02</v>
      </c>
      <c r="E21" s="6">
        <v>857846.78</v>
      </c>
      <c r="F21" s="6">
        <v>854943.15</v>
      </c>
      <c r="G21" s="6">
        <f t="shared" si="4"/>
        <v>70029.239999999991</v>
      </c>
    </row>
    <row r="22" spans="1:7" x14ac:dyDescent="0.2">
      <c r="A22" s="32" t="s">
        <v>106</v>
      </c>
      <c r="B22" s="6">
        <v>0</v>
      </c>
      <c r="C22" s="6">
        <v>0</v>
      </c>
      <c r="D22" s="6">
        <f t="shared" si="5"/>
        <v>0</v>
      </c>
      <c r="E22" s="6">
        <v>0</v>
      </c>
      <c r="F22" s="6">
        <v>0</v>
      </c>
      <c r="G22" s="6">
        <f t="shared" si="4"/>
        <v>0</v>
      </c>
    </row>
    <row r="23" spans="1:7" x14ac:dyDescent="0.2">
      <c r="A23" s="14" t="s">
        <v>107</v>
      </c>
      <c r="B23" s="25">
        <f t="shared" ref="B23:G23" si="6">SUM(B24:B32)</f>
        <v>2902258.8</v>
      </c>
      <c r="C23" s="25">
        <f t="shared" si="6"/>
        <v>3770613.77</v>
      </c>
      <c r="D23" s="25">
        <f t="shared" si="6"/>
        <v>6672872.5700000003</v>
      </c>
      <c r="E23" s="25">
        <f t="shared" si="6"/>
        <v>5778298.7699999996</v>
      </c>
      <c r="F23" s="25">
        <f t="shared" si="6"/>
        <v>5771363.4299999997</v>
      </c>
      <c r="G23" s="25">
        <f t="shared" si="6"/>
        <v>894573.80000000075</v>
      </c>
    </row>
    <row r="24" spans="1:7" x14ac:dyDescent="0.2">
      <c r="A24" s="32" t="s">
        <v>108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 t="shared" ref="G24:G32" si="7">D24-E24</f>
        <v>0</v>
      </c>
    </row>
    <row r="25" spans="1:7" x14ac:dyDescent="0.2">
      <c r="A25" s="32" t="s">
        <v>109</v>
      </c>
      <c r="B25" s="6">
        <v>0</v>
      </c>
      <c r="C25" s="6">
        <v>0</v>
      </c>
      <c r="D25" s="6">
        <f t="shared" ref="D25:D32" si="8">B25+C25</f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2" t="s">
        <v>110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2" t="s">
        <v>111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2" t="s">
        <v>112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2" t="s">
        <v>113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2" t="s">
        <v>114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2" t="s">
        <v>115</v>
      </c>
      <c r="B31" s="6">
        <v>2902258.8</v>
      </c>
      <c r="C31" s="6">
        <v>3770613.77</v>
      </c>
      <c r="D31" s="6">
        <f t="shared" si="8"/>
        <v>6672872.5700000003</v>
      </c>
      <c r="E31" s="6">
        <v>5778298.7699999996</v>
      </c>
      <c r="F31" s="6">
        <v>5771363.4299999997</v>
      </c>
      <c r="G31" s="6">
        <f t="shared" si="7"/>
        <v>894573.80000000075</v>
      </c>
    </row>
    <row r="32" spans="1:7" x14ac:dyDescent="0.2">
      <c r="A32" s="32" t="s">
        <v>116</v>
      </c>
      <c r="B32" s="6">
        <v>0</v>
      </c>
      <c r="C32" s="6">
        <v>0</v>
      </c>
      <c r="D32" s="6">
        <f t="shared" si="8"/>
        <v>0</v>
      </c>
      <c r="E32" s="6">
        <v>0</v>
      </c>
      <c r="F32" s="6">
        <v>0</v>
      </c>
      <c r="G32" s="6">
        <f t="shared" si="7"/>
        <v>0</v>
      </c>
    </row>
    <row r="33" spans="1:7" x14ac:dyDescent="0.2">
      <c r="A33" s="14" t="s">
        <v>117</v>
      </c>
      <c r="B33" s="25">
        <f t="shared" ref="B33:G33" si="9">SUM(B34:B37)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118</v>
      </c>
      <c r="B34" s="6">
        <v>0</v>
      </c>
      <c r="C34" s="6">
        <v>0</v>
      </c>
      <c r="D34" s="6">
        <f>B34+C34</f>
        <v>0</v>
      </c>
      <c r="E34" s="6">
        <v>0</v>
      </c>
      <c r="F34" s="6">
        <v>0</v>
      </c>
      <c r="G34" s="6">
        <f t="shared" ref="G34:G37" si="10">D34-E34</f>
        <v>0</v>
      </c>
    </row>
    <row r="35" spans="1:7" ht="22.5" x14ac:dyDescent="0.2">
      <c r="A35" s="32" t="s">
        <v>119</v>
      </c>
      <c r="B35" s="6">
        <v>0</v>
      </c>
      <c r="C35" s="6">
        <v>0</v>
      </c>
      <c r="D35" s="6">
        <f t="shared" ref="D35:D37" si="11">B35+C35</f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2" t="s">
        <v>120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32" t="s">
        <v>121</v>
      </c>
      <c r="B37" s="6">
        <v>0</v>
      </c>
      <c r="C37" s="6">
        <v>0</v>
      </c>
      <c r="D37" s="6">
        <f t="shared" si="11"/>
        <v>0</v>
      </c>
      <c r="E37" s="6">
        <v>0</v>
      </c>
      <c r="F37" s="6">
        <v>0</v>
      </c>
      <c r="G37" s="6">
        <f t="shared" si="10"/>
        <v>0</v>
      </c>
    </row>
    <row r="38" spans="1:7" x14ac:dyDescent="0.2">
      <c r="A38" s="33" t="s">
        <v>77</v>
      </c>
      <c r="B38" s="27">
        <f t="shared" ref="B38:G38" si="12">SUM(B33+B23+B15+B6)</f>
        <v>285919781.17000002</v>
      </c>
      <c r="C38" s="27">
        <f t="shared" si="12"/>
        <v>97140625.060000002</v>
      </c>
      <c r="D38" s="27">
        <f t="shared" si="12"/>
        <v>383060406.23000002</v>
      </c>
      <c r="E38" s="27">
        <f t="shared" si="12"/>
        <v>322774499.39999998</v>
      </c>
      <c r="F38" s="27">
        <f t="shared" si="12"/>
        <v>316812595.65999997</v>
      </c>
      <c r="G38" s="27">
        <f t="shared" si="12"/>
        <v>60285906.829999998</v>
      </c>
    </row>
    <row r="41" spans="1:7" ht="32.25" customHeight="1" x14ac:dyDescent="0.2">
      <c r="A41" s="20"/>
      <c r="D41" s="20"/>
      <c r="E41" s="20"/>
      <c r="F41" s="20"/>
    </row>
    <row r="42" spans="1:7" ht="12" x14ac:dyDescent="0.2">
      <c r="A42" s="21" t="s">
        <v>127</v>
      </c>
      <c r="D42" s="54" t="s">
        <v>128</v>
      </c>
      <c r="E42" s="54"/>
      <c r="F42" s="54"/>
    </row>
    <row r="43" spans="1:7" ht="65.25" customHeight="1" x14ac:dyDescent="0.2">
      <c r="A43" s="22" t="s">
        <v>129</v>
      </c>
      <c r="D43" s="55" t="s">
        <v>130</v>
      </c>
      <c r="E43" s="55"/>
      <c r="F43" s="55"/>
    </row>
    <row r="44" spans="1:7" ht="12" x14ac:dyDescent="0.2">
      <c r="A44" s="21" t="s">
        <v>131</v>
      </c>
      <c r="D44" s="23"/>
      <c r="E44" s="23"/>
    </row>
    <row r="45" spans="1:7" ht="12" x14ac:dyDescent="0.2">
      <c r="A45" s="21" t="s">
        <v>132</v>
      </c>
      <c r="D45" s="56"/>
      <c r="E45" s="56"/>
    </row>
  </sheetData>
  <sheetProtection formatCells="0" formatColumns="0" formatRows="0" autoFilter="0"/>
  <mergeCells count="5">
    <mergeCell ref="G2:G3"/>
    <mergeCell ref="A1:G1"/>
    <mergeCell ref="D42:F42"/>
    <mergeCell ref="D43:F43"/>
    <mergeCell ref="D45:E45"/>
  </mergeCells>
  <printOptions horizontalCentered="1"/>
  <pageMargins left="0.31496062992125984" right="0.31496062992125984" top="0.74803149606299213" bottom="0.35433070866141736" header="0.31496062992125984" footer="0.31496062992125984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 sandoval</cp:lastModifiedBy>
  <cp:revision/>
  <cp:lastPrinted>2023-10-24T21:30:58Z</cp:lastPrinted>
  <dcterms:created xsi:type="dcterms:W3CDTF">2014-02-10T03:37:14Z</dcterms:created>
  <dcterms:modified xsi:type="dcterms:W3CDTF">2024-01-25T17:32:38Z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