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harly\Desktop\L.C. SANDOVAL\CUENTA PUBLICA 2023\1er trimestre\"/>
    </mc:Choice>
  </mc:AlternateContent>
  <bookViews>
    <workbookView xWindow="-120" yWindow="-120" windowWidth="29040" windowHeight="15720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CFG!$A$3:$G$37</definedName>
    <definedName name="_xlnm._FilterDatabase" localSheetId="0" hidden="1">COG!$A$4:$A$77</definedName>
  </definedNames>
  <calcPr calcId="162913"/>
</workbook>
</file>

<file path=xl/calcChain.xml><?xml version="1.0" encoding="utf-8"?>
<calcChain xmlns="http://schemas.openxmlformats.org/spreadsheetml/2006/main">
  <c r="D37" i="5" l="1"/>
  <c r="G37" i="5" s="1"/>
  <c r="D36" i="5"/>
  <c r="G36" i="5" s="1"/>
  <c r="D35" i="5"/>
  <c r="D33" i="5" s="1"/>
  <c r="D34" i="5"/>
  <c r="G34" i="5" s="1"/>
  <c r="F33" i="5"/>
  <c r="F38" i="5" s="1"/>
  <c r="E33" i="5"/>
  <c r="C33" i="5"/>
  <c r="C38" i="5" s="1"/>
  <c r="B33" i="5"/>
  <c r="B38" i="5" s="1"/>
  <c r="D32" i="5"/>
  <c r="G32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F23" i="5"/>
  <c r="E23" i="5"/>
  <c r="C23" i="5"/>
  <c r="B23" i="5"/>
  <c r="D22" i="5"/>
  <c r="G22" i="5" s="1"/>
  <c r="D21" i="5"/>
  <c r="G21" i="5" s="1"/>
  <c r="D20" i="5"/>
  <c r="G20" i="5" s="1"/>
  <c r="D19" i="5"/>
  <c r="G19" i="5" s="1"/>
  <c r="D18" i="5"/>
  <c r="G18" i="5" s="1"/>
  <c r="D17" i="5"/>
  <c r="D15" i="5" s="1"/>
  <c r="D16" i="5"/>
  <c r="G16" i="5" s="1"/>
  <c r="F15" i="5"/>
  <c r="E15" i="5"/>
  <c r="C15" i="5"/>
  <c r="B15" i="5"/>
  <c r="D14" i="5"/>
  <c r="G14" i="5" s="1"/>
  <c r="D13" i="5"/>
  <c r="G13" i="5" s="1"/>
  <c r="D12" i="5"/>
  <c r="G12" i="5" s="1"/>
  <c r="D11" i="5"/>
  <c r="G11" i="5" s="1"/>
  <c r="D10" i="5"/>
  <c r="G10" i="5" s="1"/>
  <c r="D9" i="5"/>
  <c r="G9" i="5" s="1"/>
  <c r="D8" i="5"/>
  <c r="G8" i="5" s="1"/>
  <c r="D7" i="5"/>
  <c r="G7" i="5" s="1"/>
  <c r="G6" i="5" s="1"/>
  <c r="F6" i="5"/>
  <c r="E6" i="5"/>
  <c r="E38" i="5" s="1"/>
  <c r="C6" i="5"/>
  <c r="B6" i="5"/>
  <c r="D68" i="4"/>
  <c r="G68" i="4" s="1"/>
  <c r="D67" i="4"/>
  <c r="G67" i="4" s="1"/>
  <c r="D66" i="4"/>
  <c r="G66" i="4" s="1"/>
  <c r="D65" i="4"/>
  <c r="G65" i="4" s="1"/>
  <c r="D64" i="4"/>
  <c r="G64" i="4" s="1"/>
  <c r="D63" i="4"/>
  <c r="G63" i="4" s="1"/>
  <c r="D62" i="4"/>
  <c r="G62" i="4" s="1"/>
  <c r="D61" i="4"/>
  <c r="G61" i="4" s="1"/>
  <c r="F39" i="4"/>
  <c r="E39" i="4"/>
  <c r="C39" i="4"/>
  <c r="B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5" i="8"/>
  <c r="E15" i="8"/>
  <c r="C15" i="8"/>
  <c r="B15" i="8"/>
  <c r="D14" i="8"/>
  <c r="G14" i="8" s="1"/>
  <c r="D12" i="8"/>
  <c r="G12" i="8" s="1"/>
  <c r="D10" i="8"/>
  <c r="G10" i="8" s="1"/>
  <c r="D8" i="8"/>
  <c r="G8" i="8" s="1"/>
  <c r="D6" i="8"/>
  <c r="G6" i="8" s="1"/>
  <c r="G15" i="8" s="1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F69" i="6"/>
  <c r="E69" i="6"/>
  <c r="D69" i="6"/>
  <c r="G69" i="6" s="1"/>
  <c r="C69" i="6"/>
  <c r="B69" i="6"/>
  <c r="D68" i="6"/>
  <c r="G68" i="6" s="1"/>
  <c r="D67" i="6"/>
  <c r="G67" i="6" s="1"/>
  <c r="D66" i="6"/>
  <c r="G66" i="6" s="1"/>
  <c r="F65" i="6"/>
  <c r="E65" i="6"/>
  <c r="D65" i="6"/>
  <c r="G65" i="6" s="1"/>
  <c r="C65" i="6"/>
  <c r="B65" i="6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F57" i="6"/>
  <c r="E57" i="6"/>
  <c r="D57" i="6"/>
  <c r="G57" i="6" s="1"/>
  <c r="C57" i="6"/>
  <c r="B57" i="6"/>
  <c r="D56" i="6"/>
  <c r="G56" i="6" s="1"/>
  <c r="D55" i="6"/>
  <c r="G55" i="6" s="1"/>
  <c r="D54" i="6"/>
  <c r="G54" i="6" s="1"/>
  <c r="F53" i="6"/>
  <c r="E53" i="6"/>
  <c r="D53" i="6"/>
  <c r="G53" i="6" s="1"/>
  <c r="C53" i="6"/>
  <c r="B53" i="6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F43" i="6"/>
  <c r="E43" i="6"/>
  <c r="D43" i="6"/>
  <c r="G43" i="6" s="1"/>
  <c r="C43" i="6"/>
  <c r="B43" i="6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F33" i="6"/>
  <c r="E33" i="6"/>
  <c r="D33" i="6"/>
  <c r="G33" i="6" s="1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D23" i="6"/>
  <c r="G23" i="6" s="1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13" i="6"/>
  <c r="E13" i="6"/>
  <c r="D13" i="6"/>
  <c r="G13" i="6" s="1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G7" i="6" s="1"/>
  <c r="D6" i="6"/>
  <c r="G6" i="6" s="1"/>
  <c r="F5" i="6"/>
  <c r="F77" i="6" s="1"/>
  <c r="E5" i="6"/>
  <c r="E77" i="6" s="1"/>
  <c r="D5" i="6"/>
  <c r="G5" i="6" s="1"/>
  <c r="C5" i="6"/>
  <c r="C77" i="6" s="1"/>
  <c r="B5" i="6"/>
  <c r="B77" i="6" s="1"/>
  <c r="G23" i="5" l="1"/>
  <c r="D6" i="5"/>
  <c r="G17" i="5"/>
  <c r="G15" i="5" s="1"/>
  <c r="G35" i="5"/>
  <c r="G33" i="5" s="1"/>
  <c r="G38" i="5" s="1"/>
  <c r="D23" i="5"/>
  <c r="D38" i="5" s="1"/>
  <c r="G39" i="4"/>
  <c r="D39" i="4"/>
  <c r="D15" i="8"/>
  <c r="G77" i="6"/>
  <c r="D77" i="6"/>
</calcChain>
</file>

<file path=xl/sharedStrings.xml><?xml version="1.0" encoding="utf-8"?>
<sst xmlns="http://schemas.openxmlformats.org/spreadsheetml/2006/main" count="249" uniqueCount="171">
  <si>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</si>
  <si>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</si>
  <si>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</si>
  <si>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</si>
  <si>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</si>
  <si>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</si>
  <si>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</si>
  <si>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</si>
  <si>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</si>
  <si>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</si>
  <si>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</si>
  <si>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</si>
  <si>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</si>
  <si>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</si>
  <si>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</si>
  <si>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</si>
  <si>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</si>
  <si>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</si>
  <si>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</si>
  <si>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</si>
  <si>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</si>
  <si>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</si>
  <si>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</si>
  <si>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</si>
  <si>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</si>
  <si>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</si>
  <si>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</si>
  <si>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</si>
  <si>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</si>
  <si>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</si>
  <si>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</si>
  <si>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</si>
  <si>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</si>
  <si>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</si>
  <si>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</si>
  <si>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</si>
  <si>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</si>
  <si>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</si>
  <si>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</si>
  <si>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</si>
  <si>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</si>
  <si>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</si>
  <si>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</si>
  <si>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</si>
  <si>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</si>
  <si>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</si>
  <si>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</si>
  <si>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</si>
  <si>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</si>
  <si>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</si>
  <si>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</si>
  <si>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</si>
  <si>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</si>
  <si>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</si>
  <si>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</si>
  <si>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</si>
  <si>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</si>
  <si>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</si>
  <si>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</si>
  <si>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</si>
  <si>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</si>
  <si>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</si>
  <si>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</si>
  <si>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</si>
  <si>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</si>
  <si>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</si>
  <si>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</si>
  <si>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</si>
  <si>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</si>
  <si>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</si>
  <si>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</si>
  <si>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</si>
  <si>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</si>
  <si>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</si>
  <si>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</si>
  <si>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</si>
  <si>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</si>
  <si>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</si>
  <si>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</si>
  <si>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</si>
  <si>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</si>
  <si>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</si>
  <si>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</si>
  <si>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</si>
  <si>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</si>
  <si>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</si>
  <si>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</si>
  <si>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</si>
  <si>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</si>
  <si>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</si>
  <si>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</si>
  <si>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</si>
  <si>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</si>
  <si>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</si>
  <si>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</si>
  <si>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</si>
  <si>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</si>
  <si>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</si>
  <si>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</si>
  <si>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</si>
  <si>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</si>
  <si>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</si>
  <si>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</si>
  <si>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</si>
  <si>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</si>
  <si>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</si>
  <si>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</si>
  <si>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</si>
  <si>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</si>
  <si>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</si>
  <si>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</si>
  <si>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</si>
  <si>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</si>
  <si>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</si>
  <si>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</si>
  <si>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</si>
  <si>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</si>
  <si>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</si>
  <si>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</si>
  <si>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</si>
  <si>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</si>
  <si>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</si>
  <si>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</si>
  <si>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</si>
  <si>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</si>
  <si>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</si>
  <si>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</si>
  <si>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</si>
  <si>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>Municipio Moroleón
Estado Analítico del Ejercicio del Presupuesto de Egresos
Clasificación por Objeto del Gasto (Capítulo y Concepto)
Del 01 Enero al 31 de Marzo 2023</t>
  </si>
  <si>
    <t>Municipio Moroleón Guanajuato
Estado Analítico del Ejercicio del Presupuesto de Egresos
Clasificación Económica (por Tipo de Gasto)
Del 01 Enero al 31 de Marzo 2023</t>
  </si>
  <si>
    <t>C. ALMA DENISSE SANCHEZ BARRAGAN</t>
  </si>
  <si>
    <t>L.A.I. MARTIN HEBER LOPEZ ORTEGA</t>
  </si>
  <si>
    <t xml:space="preserve">PRESIDENTA MUNICIPAL </t>
  </si>
  <si>
    <t>SINDICO MUNICIPAL Y COMISIONADO DE HACIENDA</t>
  </si>
  <si>
    <t>LC GUILLERMO SIERRA BLANCO</t>
  </si>
  <si>
    <t>TESORERO MUNICIPAL</t>
  </si>
  <si>
    <t>31111M200010100 PRESIDENCIA MUNICIPAL</t>
  </si>
  <si>
    <t>31111M200010200 UNIDAD DE ACCESO A LA IN</t>
  </si>
  <si>
    <t>31111M200010300 COMUNICACIÓN SOCIAL</t>
  </si>
  <si>
    <t>31111M200020000 SINDICATURA</t>
  </si>
  <si>
    <t>31111M200030000 REGIDORES</t>
  </si>
  <si>
    <t>31111M200040000 DELEGADOS</t>
  </si>
  <si>
    <t>31111M200050100 SECRETARIA DEL H. AYUNTA</t>
  </si>
  <si>
    <t>31111M200050200 ASESORIA JURIDICA</t>
  </si>
  <si>
    <t>31111M200050300 ARCHIVO HISTORICO</t>
  </si>
  <si>
    <t>31111M200050400 JUEZ MUNICIPAL</t>
  </si>
  <si>
    <t>31111M200050500 OFICINA DE ENLACE SRE</t>
  </si>
  <si>
    <t>31111M200060100 TESORERIA</t>
  </si>
  <si>
    <t>31111M200060200 FISCALIZACION</t>
  </si>
  <si>
    <t>31111M200060300 CATASTRO E IMPUESTO PRED</t>
  </si>
  <si>
    <t>31111M200070100 DESARROLLO SOCIAL</t>
  </si>
  <si>
    <t>31111M200070200 INSTITUTO DE LA MUJER</t>
  </si>
  <si>
    <t>31111M200070300 DESARROLLO RURAL</t>
  </si>
  <si>
    <t>31111M200080000 CONTRALORIA MUNICIPAL</t>
  </si>
  <si>
    <t>31111M200090100 SEGURIDAD PUBLICA</t>
  </si>
  <si>
    <t>31111M200090200 MOVILIDAD</t>
  </si>
  <si>
    <t>31111M200100000 DIRECCION DE OBRAS PUBLI</t>
  </si>
  <si>
    <t>31111M200110100 SERVICIOS MUNICIPALES</t>
  </si>
  <si>
    <t>31111M200110200 LIMPIA</t>
  </si>
  <si>
    <t>31111M200110300 PARQUES Y JARDINES</t>
  </si>
  <si>
    <t>31111M200110400 MERCADO MUNICIPAL</t>
  </si>
  <si>
    <t>31111M200110500 PANTEONES</t>
  </si>
  <si>
    <t>31111M200110600 ALUMBRADO PUBLICO</t>
  </si>
  <si>
    <t>31111M200110700 ZOOLOGICO</t>
  </si>
  <si>
    <t>31111M200120000 OFICIALIA MAYOR</t>
  </si>
  <si>
    <t>31111M200130100 EDUCACION Y DEPORTES</t>
  </si>
  <si>
    <t>31111M200130200 UNIVERSIDAD VIRTUAL</t>
  </si>
  <si>
    <t>31111M200140000 DIR DES URBANO ORD TERRI</t>
  </si>
  <si>
    <t>31111M200150000 DIRECCION DE DESARROLLO</t>
  </si>
  <si>
    <t>Municipio Moroleón Guanajuato
Estado Analítico del Ejercicio del Presupuesto de Egresos
Clasificación Administrativa
Del 1 de Enero al 31 de Marzo de 2023</t>
  </si>
  <si>
    <t>Municipio Moroleón, Guanajuato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</si>
</sst>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Font="1" applyFill="1" applyBorder="1" applyAlignment="1">
      <alignment horizontal="center" vertical="center" wrapText="1"/>
    </xf>
    <xf numFmtId="4" fontId="2" fillId="0" borderId="12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4" fontId="0" fillId="0" borderId="12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0" fillId="0" borderId="13" xfId="0" applyNumberForma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  <xf numFmtId="0" fontId="6" fillId="0" borderId="9" xfId="0" applyFont="1" applyBorder="1" applyAlignment="1" applyProtection="1">
      <alignment horizontal="left"/>
      <protection locked="0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6" fillId="2" borderId="9" xfId="9" applyFont="1" applyFill="1" applyBorder="1" applyAlignment="1" applyProtection="1">
      <alignment horizontal="centerContinuous" vertical="center" wrapText="1"/>
      <protection locked="0"/>
    </xf>
    <xf numFmtId="0" fontId="6" fillId="2" borderId="10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0" fillId="0" borderId="1" xfId="0" applyBorder="1" applyAlignment="1" applyProtection="1">
      <alignment horizontal="left" indent="1"/>
      <protection locked="0"/>
    </xf>
    <xf numFmtId="0" fontId="6" fillId="0" borderId="9" xfId="0" applyFont="1" applyBorder="1" applyAlignment="1" applyProtection="1">
      <alignment horizontal="left" indent="1"/>
      <protection locked="0"/>
    </xf>
    <xf numFmtId="0" fontId="0" fillId="0" borderId="0" xfId="0" applyAlignment="1" applyProtection="1">
      <alignment horizontal="left" wrapText="1" indent="1"/>
      <protection locked="0"/>
    </xf>
    <xf numFmtId="0" fontId="2" fillId="0" borderId="0" xfId="0" applyFont="1" applyAlignment="1">
      <alignment horizontal="left" indent="1"/>
    </xf>
    <xf numFmtId="0" fontId="6" fillId="0" borderId="5" xfId="0" applyFont="1" applyBorder="1" applyAlignment="1" applyProtection="1">
      <alignment horizontal="left" indent="1"/>
      <protection locked="0"/>
    </xf>
    <xf numFmtId="0" fontId="2" fillId="0" borderId="0" xfId="0" applyFont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6" fillId="0" borderId="5" xfId="0" applyFont="1" applyBorder="1" applyAlignment="1" applyProtection="1">
      <alignment horizontal="left" indent="2"/>
      <protection locked="0"/>
    </xf>
    <xf numFmtId="0" fontId="6" fillId="0" borderId="1" xfId="0" applyFont="1" applyBorder="1" applyAlignment="1">
      <alignment horizontal="left"/>
    </xf>
    <xf numFmtId="0" fontId="0" fillId="0" borderId="5" xfId="0" applyBorder="1" applyProtection="1">
      <protection locked="0"/>
    </xf>
    <xf numFmtId="0" fontId="8" fillId="0" borderId="0" xfId="7" applyFont="1" applyAlignment="1" applyProtection="1">
      <alignment horizontal="center" wrapText="1"/>
      <protection locked="0"/>
    </xf>
    <xf numFmtId="0" fontId="8" fillId="0" borderId="5" xfId="7" applyFont="1" applyBorder="1" applyAlignment="1" applyProtection="1">
      <alignment horizontal="center" vertical="top" wrapText="1"/>
      <protection locked="0"/>
    </xf>
    <xf numFmtId="0" fontId="8" fillId="0" borderId="0" xfId="7" applyFont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8" fillId="0" borderId="0" xfId="7" applyFont="1" applyAlignment="1" applyProtection="1">
      <alignment horizontal="center" wrapText="1"/>
      <protection locked="0"/>
    </xf>
    <xf numFmtId="0" fontId="8" fillId="0" borderId="0" xfId="7" applyFont="1" applyAlignment="1" applyProtection="1">
      <alignment horizontal="center" vertical="top" wrapText="1"/>
      <protection locked="0"/>
    </xf>
    <xf numFmtId="0" fontId="8" fillId="0" borderId="0" xfId="7" applyFont="1" applyAlignment="1" applyProtection="1">
      <alignment horizontal="center"/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6" xfId="0" applyFont="1" applyBorder="1" applyAlignment="1">
      <alignment horizontal="left" indent="1"/>
    </xf>
    <xf numFmtId="0" fontId="2" fillId="0" borderId="4" xfId="0" applyFont="1" applyFill="1" applyBorder="1" applyAlignment="1" applyProtection="1">
      <alignment horizontal="left" indent="1"/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2" fillId="0" borderId="7" xfId="0" applyNumberFormat="1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workbookViewId="0">
      <selection activeCell="B5" sqref="B5:G77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38" t="s">
        <v>128</v>
      </c>
      <c r="B1" s="39"/>
      <c r="C1" s="39"/>
      <c r="D1" s="39"/>
      <c r="E1" s="39"/>
      <c r="F1" s="39"/>
      <c r="G1" s="40"/>
    </row>
    <row r="2" spans="1:7" x14ac:dyDescent="0.2">
      <c r="A2" s="18"/>
      <c r="B2" s="21" t="s">
        <v>0</v>
      </c>
      <c r="C2" s="22"/>
      <c r="D2" s="22"/>
      <c r="E2" s="22"/>
      <c r="F2" s="23"/>
      <c r="G2" s="41" t="s">
        <v>7</v>
      </c>
    </row>
    <row r="3" spans="1:7" ht="24.95" customHeight="1" x14ac:dyDescent="0.2">
      <c r="A3" s="1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2"/>
    </row>
    <row r="4" spans="1:7" x14ac:dyDescent="0.2">
      <c r="A4" s="2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3" t="s">
        <v>10</v>
      </c>
      <c r="B5" s="46">
        <f>SUM(B6:B12)</f>
        <v>135769468.44</v>
      </c>
      <c r="C5" s="46">
        <f>SUM(C6:C12)</f>
        <v>1233743.3400000001</v>
      </c>
      <c r="D5" s="46">
        <f>B5+C5</f>
        <v>137003211.78</v>
      </c>
      <c r="E5" s="46">
        <f>SUM(E6:E12)</f>
        <v>27602114.719999999</v>
      </c>
      <c r="F5" s="46">
        <f>SUM(F6:F12)</f>
        <v>27602114.719999999</v>
      </c>
      <c r="G5" s="46">
        <f>D5-E5</f>
        <v>109401097.06</v>
      </c>
    </row>
    <row r="6" spans="1:7" x14ac:dyDescent="0.2">
      <c r="A6" s="30" t="s">
        <v>11</v>
      </c>
      <c r="B6" s="47">
        <v>77325236.090000004</v>
      </c>
      <c r="C6" s="47">
        <v>0</v>
      </c>
      <c r="D6" s="47">
        <f t="shared" ref="D6:D69" si="0">B6+C6</f>
        <v>77325236.090000004</v>
      </c>
      <c r="E6" s="47">
        <v>17285407</v>
      </c>
      <c r="F6" s="47">
        <v>17285407</v>
      </c>
      <c r="G6" s="47">
        <f t="shared" ref="G6:G69" si="1">D6-E6</f>
        <v>60039829.090000004</v>
      </c>
    </row>
    <row r="7" spans="1:7" x14ac:dyDescent="0.2">
      <c r="A7" s="30" t="s">
        <v>12</v>
      </c>
      <c r="B7" s="47">
        <v>825924</v>
      </c>
      <c r="C7" s="47">
        <v>-523920</v>
      </c>
      <c r="D7" s="47">
        <f t="shared" si="0"/>
        <v>302004</v>
      </c>
      <c r="E7" s="47">
        <v>44000</v>
      </c>
      <c r="F7" s="47">
        <v>44000</v>
      </c>
      <c r="G7" s="47">
        <f t="shared" si="1"/>
        <v>258004</v>
      </c>
    </row>
    <row r="8" spans="1:7" x14ac:dyDescent="0.2">
      <c r="A8" s="30" t="s">
        <v>13</v>
      </c>
      <c r="B8" s="47">
        <v>17742590.77</v>
      </c>
      <c r="C8" s="47">
        <v>0</v>
      </c>
      <c r="D8" s="47">
        <f t="shared" si="0"/>
        <v>17742590.77</v>
      </c>
      <c r="E8" s="47">
        <v>150617.82999999999</v>
      </c>
      <c r="F8" s="47">
        <v>150617.82999999999</v>
      </c>
      <c r="G8" s="47">
        <f t="shared" si="1"/>
        <v>17591972.940000001</v>
      </c>
    </row>
    <row r="9" spans="1:7" x14ac:dyDescent="0.2">
      <c r="A9" s="30" t="s">
        <v>14</v>
      </c>
      <c r="B9" s="47">
        <v>656000</v>
      </c>
      <c r="C9" s="47">
        <v>0</v>
      </c>
      <c r="D9" s="47">
        <f t="shared" si="0"/>
        <v>656000</v>
      </c>
      <c r="E9" s="47">
        <v>120379.7</v>
      </c>
      <c r="F9" s="47">
        <v>120379.7</v>
      </c>
      <c r="G9" s="47">
        <f t="shared" si="1"/>
        <v>535620.30000000005</v>
      </c>
    </row>
    <row r="10" spans="1:7" x14ac:dyDescent="0.2">
      <c r="A10" s="30" t="s">
        <v>15</v>
      </c>
      <c r="B10" s="47">
        <v>39219717.579999998</v>
      </c>
      <c r="C10" s="47">
        <v>1757663.34</v>
      </c>
      <c r="D10" s="47">
        <f t="shared" si="0"/>
        <v>40977380.920000002</v>
      </c>
      <c r="E10" s="47">
        <v>10001710.189999999</v>
      </c>
      <c r="F10" s="47">
        <v>10001710.189999999</v>
      </c>
      <c r="G10" s="47">
        <f t="shared" si="1"/>
        <v>30975670.730000004</v>
      </c>
    </row>
    <row r="11" spans="1:7" x14ac:dyDescent="0.2">
      <c r="A11" s="30" t="s">
        <v>16</v>
      </c>
      <c r="B11" s="47">
        <v>0</v>
      </c>
      <c r="C11" s="47">
        <v>0</v>
      </c>
      <c r="D11" s="47">
        <f t="shared" si="0"/>
        <v>0</v>
      </c>
      <c r="E11" s="47">
        <v>0</v>
      </c>
      <c r="F11" s="47">
        <v>0</v>
      </c>
      <c r="G11" s="47">
        <f t="shared" si="1"/>
        <v>0</v>
      </c>
    </row>
    <row r="12" spans="1:7" x14ac:dyDescent="0.2">
      <c r="A12" s="30" t="s">
        <v>17</v>
      </c>
      <c r="B12" s="47">
        <v>0</v>
      </c>
      <c r="C12" s="47">
        <v>0</v>
      </c>
      <c r="D12" s="47">
        <f t="shared" si="0"/>
        <v>0</v>
      </c>
      <c r="E12" s="47">
        <v>0</v>
      </c>
      <c r="F12" s="47">
        <v>0</v>
      </c>
      <c r="G12" s="47">
        <f t="shared" si="1"/>
        <v>0</v>
      </c>
    </row>
    <row r="13" spans="1:7" x14ac:dyDescent="0.2">
      <c r="A13" s="33" t="s">
        <v>125</v>
      </c>
      <c r="B13" s="48">
        <f>SUM(B14:B22)</f>
        <v>20540963.240000002</v>
      </c>
      <c r="C13" s="48">
        <f>SUM(C14:C22)</f>
        <v>1857695.96</v>
      </c>
      <c r="D13" s="48">
        <f t="shared" si="0"/>
        <v>22398659.200000003</v>
      </c>
      <c r="E13" s="48">
        <f>SUM(E14:E22)</f>
        <v>3968358.57</v>
      </c>
      <c r="F13" s="48">
        <f>SUM(F14:F22)</f>
        <v>3530664.29</v>
      </c>
      <c r="G13" s="48">
        <f t="shared" si="1"/>
        <v>18430300.630000003</v>
      </c>
    </row>
    <row r="14" spans="1:7" x14ac:dyDescent="0.2">
      <c r="A14" s="30" t="s">
        <v>18</v>
      </c>
      <c r="B14" s="47">
        <v>1203700</v>
      </c>
      <c r="C14" s="47">
        <v>33000</v>
      </c>
      <c r="D14" s="47">
        <f t="shared" si="0"/>
        <v>1236700</v>
      </c>
      <c r="E14" s="47">
        <v>79068.92</v>
      </c>
      <c r="F14" s="47">
        <v>20680.439999999999</v>
      </c>
      <c r="G14" s="47">
        <f t="shared" si="1"/>
        <v>1157631.08</v>
      </c>
    </row>
    <row r="15" spans="1:7" x14ac:dyDescent="0.2">
      <c r="A15" s="30" t="s">
        <v>19</v>
      </c>
      <c r="B15" s="47">
        <v>1326300</v>
      </c>
      <c r="C15" s="47">
        <v>500000</v>
      </c>
      <c r="D15" s="47">
        <f t="shared" si="0"/>
        <v>1826300</v>
      </c>
      <c r="E15" s="47">
        <v>334900</v>
      </c>
      <c r="F15" s="47">
        <v>321730</v>
      </c>
      <c r="G15" s="47">
        <f t="shared" si="1"/>
        <v>1491400</v>
      </c>
    </row>
    <row r="16" spans="1:7" x14ac:dyDescent="0.2">
      <c r="A16" s="30" t="s">
        <v>20</v>
      </c>
      <c r="B16" s="47">
        <v>13000</v>
      </c>
      <c r="C16" s="47">
        <v>0</v>
      </c>
      <c r="D16" s="47">
        <f t="shared" si="0"/>
        <v>13000</v>
      </c>
      <c r="E16" s="47">
        <v>0</v>
      </c>
      <c r="F16" s="47">
        <v>0</v>
      </c>
      <c r="G16" s="47">
        <f t="shared" si="1"/>
        <v>13000</v>
      </c>
    </row>
    <row r="17" spans="1:7" x14ac:dyDescent="0.2">
      <c r="A17" s="30" t="s">
        <v>21</v>
      </c>
      <c r="B17" s="47">
        <v>1036798</v>
      </c>
      <c r="C17" s="47">
        <v>922115.96</v>
      </c>
      <c r="D17" s="47">
        <f t="shared" si="0"/>
        <v>1958913.96</v>
      </c>
      <c r="E17" s="47">
        <v>113096</v>
      </c>
      <c r="F17" s="47">
        <v>23971</v>
      </c>
      <c r="G17" s="47">
        <f t="shared" si="1"/>
        <v>1845817.96</v>
      </c>
    </row>
    <row r="18" spans="1:7" x14ac:dyDescent="0.2">
      <c r="A18" s="30" t="s">
        <v>22</v>
      </c>
      <c r="B18" s="47">
        <v>3115465.24</v>
      </c>
      <c r="C18" s="47">
        <v>-523920</v>
      </c>
      <c r="D18" s="47">
        <f t="shared" si="0"/>
        <v>2591545.2400000002</v>
      </c>
      <c r="E18" s="47">
        <v>13921.4</v>
      </c>
      <c r="F18" s="47">
        <v>109</v>
      </c>
      <c r="G18" s="47">
        <f t="shared" si="1"/>
        <v>2577623.8400000003</v>
      </c>
    </row>
    <row r="19" spans="1:7" x14ac:dyDescent="0.2">
      <c r="A19" s="30" t="s">
        <v>23</v>
      </c>
      <c r="B19" s="47">
        <v>11499700</v>
      </c>
      <c r="C19" s="47">
        <v>867000</v>
      </c>
      <c r="D19" s="47">
        <f t="shared" si="0"/>
        <v>12366700</v>
      </c>
      <c r="E19" s="47">
        <v>3071791.4</v>
      </c>
      <c r="F19" s="47">
        <v>3048800.4</v>
      </c>
      <c r="G19" s="47">
        <f t="shared" si="1"/>
        <v>9294908.5999999996</v>
      </c>
    </row>
    <row r="20" spans="1:7" x14ac:dyDescent="0.2">
      <c r="A20" s="30" t="s">
        <v>24</v>
      </c>
      <c r="B20" s="47">
        <v>85500</v>
      </c>
      <c r="C20" s="47">
        <v>36500</v>
      </c>
      <c r="D20" s="47">
        <f t="shared" si="0"/>
        <v>122000</v>
      </c>
      <c r="E20" s="47">
        <v>1095</v>
      </c>
      <c r="F20" s="47">
        <v>0</v>
      </c>
      <c r="G20" s="47">
        <f t="shared" si="1"/>
        <v>120905</v>
      </c>
    </row>
    <row r="21" spans="1:7" x14ac:dyDescent="0.2">
      <c r="A21" s="30" t="s">
        <v>25</v>
      </c>
      <c r="B21" s="47">
        <v>0</v>
      </c>
      <c r="C21" s="47">
        <v>0</v>
      </c>
      <c r="D21" s="47">
        <f t="shared" si="0"/>
        <v>0</v>
      </c>
      <c r="E21" s="47">
        <v>0</v>
      </c>
      <c r="F21" s="47">
        <v>0</v>
      </c>
      <c r="G21" s="47">
        <f t="shared" si="1"/>
        <v>0</v>
      </c>
    </row>
    <row r="22" spans="1:7" x14ac:dyDescent="0.2">
      <c r="A22" s="30" t="s">
        <v>26</v>
      </c>
      <c r="B22" s="47">
        <v>2260500</v>
      </c>
      <c r="C22" s="47">
        <v>23000</v>
      </c>
      <c r="D22" s="47">
        <f t="shared" si="0"/>
        <v>2283500</v>
      </c>
      <c r="E22" s="47">
        <v>354485.85</v>
      </c>
      <c r="F22" s="47">
        <v>115373.45</v>
      </c>
      <c r="G22" s="47">
        <f t="shared" si="1"/>
        <v>1929014.15</v>
      </c>
    </row>
    <row r="23" spans="1:7" x14ac:dyDescent="0.2">
      <c r="A23" s="33" t="s">
        <v>27</v>
      </c>
      <c r="B23" s="48">
        <f>SUM(B24:B32)</f>
        <v>21713860.030000001</v>
      </c>
      <c r="C23" s="48">
        <f>SUM(C24:C32)</f>
        <v>4185300.07</v>
      </c>
      <c r="D23" s="48">
        <f t="shared" si="0"/>
        <v>25899160.100000001</v>
      </c>
      <c r="E23" s="48">
        <f>SUM(E24:E32)</f>
        <v>4794066.97</v>
      </c>
      <c r="F23" s="48">
        <f>SUM(F24:F32)</f>
        <v>4714247.29</v>
      </c>
      <c r="G23" s="48">
        <f t="shared" si="1"/>
        <v>21105093.130000003</v>
      </c>
    </row>
    <row r="24" spans="1:7" x14ac:dyDescent="0.2">
      <c r="A24" s="30" t="s">
        <v>28</v>
      </c>
      <c r="B24" s="47">
        <v>4058794.12</v>
      </c>
      <c r="C24" s="47">
        <v>40100</v>
      </c>
      <c r="D24" s="47">
        <f t="shared" si="0"/>
        <v>4098894.12</v>
      </c>
      <c r="E24" s="47">
        <v>553289.32999999996</v>
      </c>
      <c r="F24" s="47">
        <v>553289.32999999996</v>
      </c>
      <c r="G24" s="47">
        <f t="shared" si="1"/>
        <v>3545604.79</v>
      </c>
    </row>
    <row r="25" spans="1:7" x14ac:dyDescent="0.2">
      <c r="A25" s="30" t="s">
        <v>29</v>
      </c>
      <c r="B25" s="47">
        <v>300000</v>
      </c>
      <c r="C25" s="47">
        <v>1444400</v>
      </c>
      <c r="D25" s="47">
        <f t="shared" si="0"/>
        <v>1744400</v>
      </c>
      <c r="E25" s="47">
        <v>10400</v>
      </c>
      <c r="F25" s="47">
        <v>10400</v>
      </c>
      <c r="G25" s="47">
        <f t="shared" si="1"/>
        <v>1734000</v>
      </c>
    </row>
    <row r="26" spans="1:7" x14ac:dyDescent="0.2">
      <c r="A26" s="30" t="s">
        <v>30</v>
      </c>
      <c r="B26" s="47">
        <v>700008</v>
      </c>
      <c r="C26" s="47">
        <v>1132520</v>
      </c>
      <c r="D26" s="47">
        <f t="shared" si="0"/>
        <v>1832528</v>
      </c>
      <c r="E26" s="47">
        <v>164689</v>
      </c>
      <c r="F26" s="47">
        <v>109155</v>
      </c>
      <c r="G26" s="47">
        <f t="shared" si="1"/>
        <v>1667839</v>
      </c>
    </row>
    <row r="27" spans="1:7" x14ac:dyDescent="0.2">
      <c r="A27" s="30" t="s">
        <v>31</v>
      </c>
      <c r="B27" s="47">
        <v>489200</v>
      </c>
      <c r="C27" s="47">
        <v>40000</v>
      </c>
      <c r="D27" s="47">
        <f t="shared" si="0"/>
        <v>529200</v>
      </c>
      <c r="E27" s="47">
        <v>14794.64</v>
      </c>
      <c r="F27" s="47">
        <v>14794.64</v>
      </c>
      <c r="G27" s="47">
        <f t="shared" si="1"/>
        <v>514405.36</v>
      </c>
    </row>
    <row r="28" spans="1:7" x14ac:dyDescent="0.2">
      <c r="A28" s="30" t="s">
        <v>32</v>
      </c>
      <c r="B28" s="47">
        <v>597500</v>
      </c>
      <c r="C28" s="47">
        <v>65594</v>
      </c>
      <c r="D28" s="47">
        <f t="shared" si="0"/>
        <v>663094</v>
      </c>
      <c r="E28" s="47">
        <v>210483.28</v>
      </c>
      <c r="F28" s="47">
        <v>187088.48</v>
      </c>
      <c r="G28" s="47">
        <f t="shared" si="1"/>
        <v>452610.72</v>
      </c>
    </row>
    <row r="29" spans="1:7" x14ac:dyDescent="0.2">
      <c r="A29" s="30" t="s">
        <v>33</v>
      </c>
      <c r="B29" s="47">
        <v>948900</v>
      </c>
      <c r="C29" s="47">
        <v>0</v>
      </c>
      <c r="D29" s="47">
        <f t="shared" si="0"/>
        <v>948900</v>
      </c>
      <c r="E29" s="47">
        <v>890.88</v>
      </c>
      <c r="F29" s="47">
        <v>0</v>
      </c>
      <c r="G29" s="47">
        <f t="shared" si="1"/>
        <v>948009.12</v>
      </c>
    </row>
    <row r="30" spans="1:7" x14ac:dyDescent="0.2">
      <c r="A30" s="30" t="s">
        <v>34</v>
      </c>
      <c r="B30" s="47">
        <v>332550</v>
      </c>
      <c r="C30" s="47">
        <v>20998.42</v>
      </c>
      <c r="D30" s="47">
        <f t="shared" si="0"/>
        <v>353548.42</v>
      </c>
      <c r="E30" s="47">
        <v>38525.96</v>
      </c>
      <c r="F30" s="47">
        <v>38525.96</v>
      </c>
      <c r="G30" s="47">
        <f t="shared" si="1"/>
        <v>315022.45999999996</v>
      </c>
    </row>
    <row r="31" spans="1:7" x14ac:dyDescent="0.2">
      <c r="A31" s="30" t="s">
        <v>35</v>
      </c>
      <c r="B31" s="47">
        <v>3449952.35</v>
      </c>
      <c r="C31" s="47">
        <v>1429687.65</v>
      </c>
      <c r="D31" s="47">
        <f t="shared" si="0"/>
        <v>4879640</v>
      </c>
      <c r="E31" s="47">
        <v>586409.56000000006</v>
      </c>
      <c r="F31" s="47">
        <v>586409.56000000006</v>
      </c>
      <c r="G31" s="47">
        <f t="shared" si="1"/>
        <v>4293230.4399999995</v>
      </c>
    </row>
    <row r="32" spans="1:7" x14ac:dyDescent="0.2">
      <c r="A32" s="30" t="s">
        <v>36</v>
      </c>
      <c r="B32" s="47">
        <v>10836955.560000001</v>
      </c>
      <c r="C32" s="47">
        <v>12000</v>
      </c>
      <c r="D32" s="47">
        <f t="shared" si="0"/>
        <v>10848955.560000001</v>
      </c>
      <c r="E32" s="47">
        <v>3214584.32</v>
      </c>
      <c r="F32" s="47">
        <v>3214584.32</v>
      </c>
      <c r="G32" s="47">
        <f t="shared" si="1"/>
        <v>7634371.2400000002</v>
      </c>
    </row>
    <row r="33" spans="1:7" x14ac:dyDescent="0.2">
      <c r="A33" s="33" t="s">
        <v>126</v>
      </c>
      <c r="B33" s="48">
        <f>SUM(B34:B42)</f>
        <v>37732736.659999996</v>
      </c>
      <c r="C33" s="48">
        <f>SUM(C34:C42)</f>
        <v>4549270.32</v>
      </c>
      <c r="D33" s="48">
        <f t="shared" si="0"/>
        <v>42282006.979999997</v>
      </c>
      <c r="E33" s="48">
        <f>SUM(E34:E42)</f>
        <v>13288364.420000002</v>
      </c>
      <c r="F33" s="48">
        <f>SUM(F34:F42)</f>
        <v>13288364.420000002</v>
      </c>
      <c r="G33" s="48">
        <f t="shared" si="1"/>
        <v>28993642.559999995</v>
      </c>
    </row>
    <row r="34" spans="1:7" x14ac:dyDescent="0.2">
      <c r="A34" s="30" t="s">
        <v>37</v>
      </c>
      <c r="B34" s="47">
        <v>24206499.989999998</v>
      </c>
      <c r="C34" s="47">
        <v>2600000</v>
      </c>
      <c r="D34" s="47">
        <f t="shared" si="0"/>
        <v>26806499.989999998</v>
      </c>
      <c r="E34" s="47">
        <v>9451624.9600000009</v>
      </c>
      <c r="F34" s="47">
        <v>9451624.9600000009</v>
      </c>
      <c r="G34" s="47">
        <f t="shared" si="1"/>
        <v>17354875.029999997</v>
      </c>
    </row>
    <row r="35" spans="1:7" x14ac:dyDescent="0.2">
      <c r="A35" s="30" t="s">
        <v>38</v>
      </c>
      <c r="B35" s="47">
        <v>0</v>
      </c>
      <c r="C35" s="47">
        <v>0</v>
      </c>
      <c r="D35" s="47">
        <f t="shared" si="0"/>
        <v>0</v>
      </c>
      <c r="E35" s="47">
        <v>0</v>
      </c>
      <c r="F35" s="47">
        <v>0</v>
      </c>
      <c r="G35" s="47">
        <f t="shared" si="1"/>
        <v>0</v>
      </c>
    </row>
    <row r="36" spans="1:7" x14ac:dyDescent="0.2">
      <c r="A36" s="30" t="s">
        <v>39</v>
      </c>
      <c r="B36" s="47">
        <v>0</v>
      </c>
      <c r="C36" s="47">
        <v>0</v>
      </c>
      <c r="D36" s="47">
        <f t="shared" si="0"/>
        <v>0</v>
      </c>
      <c r="E36" s="47">
        <v>0</v>
      </c>
      <c r="F36" s="47">
        <v>0</v>
      </c>
      <c r="G36" s="47">
        <f t="shared" si="1"/>
        <v>0</v>
      </c>
    </row>
    <row r="37" spans="1:7" x14ac:dyDescent="0.2">
      <c r="A37" s="30" t="s">
        <v>40</v>
      </c>
      <c r="B37" s="47">
        <v>4426738.68</v>
      </c>
      <c r="C37" s="47">
        <v>1714480</v>
      </c>
      <c r="D37" s="47">
        <f t="shared" si="0"/>
        <v>6141218.6799999997</v>
      </c>
      <c r="E37" s="47">
        <v>1758205.96</v>
      </c>
      <c r="F37" s="47">
        <v>1758205.96</v>
      </c>
      <c r="G37" s="47">
        <f t="shared" si="1"/>
        <v>4383012.72</v>
      </c>
    </row>
    <row r="38" spans="1:7" x14ac:dyDescent="0.2">
      <c r="A38" s="30" t="s">
        <v>41</v>
      </c>
      <c r="B38" s="47">
        <v>9099497.9900000002</v>
      </c>
      <c r="C38" s="47">
        <v>234790.32</v>
      </c>
      <c r="D38" s="47">
        <f t="shared" si="0"/>
        <v>9334288.3100000005</v>
      </c>
      <c r="E38" s="47">
        <v>2078533.5</v>
      </c>
      <c r="F38" s="47">
        <v>2078533.5</v>
      </c>
      <c r="G38" s="47">
        <f t="shared" si="1"/>
        <v>7255754.8100000005</v>
      </c>
    </row>
    <row r="39" spans="1:7" x14ac:dyDescent="0.2">
      <c r="A39" s="30" t="s">
        <v>42</v>
      </c>
      <c r="B39" s="47">
        <v>0</v>
      </c>
      <c r="C39" s="47">
        <v>0</v>
      </c>
      <c r="D39" s="47">
        <f t="shared" si="0"/>
        <v>0</v>
      </c>
      <c r="E39" s="47">
        <v>0</v>
      </c>
      <c r="F39" s="47">
        <v>0</v>
      </c>
      <c r="G39" s="47">
        <f t="shared" si="1"/>
        <v>0</v>
      </c>
    </row>
    <row r="40" spans="1:7" x14ac:dyDescent="0.2">
      <c r="A40" s="30" t="s">
        <v>43</v>
      </c>
      <c r="B40" s="47">
        <v>0</v>
      </c>
      <c r="C40" s="47">
        <v>0</v>
      </c>
      <c r="D40" s="47">
        <f t="shared" si="0"/>
        <v>0</v>
      </c>
      <c r="E40" s="47">
        <v>0</v>
      </c>
      <c r="F40" s="47">
        <v>0</v>
      </c>
      <c r="G40" s="47">
        <f t="shared" si="1"/>
        <v>0</v>
      </c>
    </row>
    <row r="41" spans="1:7" x14ac:dyDescent="0.2">
      <c r="A41" s="30" t="s">
        <v>44</v>
      </c>
      <c r="B41" s="47">
        <v>0</v>
      </c>
      <c r="C41" s="47">
        <v>0</v>
      </c>
      <c r="D41" s="47">
        <f t="shared" si="0"/>
        <v>0</v>
      </c>
      <c r="E41" s="47">
        <v>0</v>
      </c>
      <c r="F41" s="47">
        <v>0</v>
      </c>
      <c r="G41" s="47">
        <f t="shared" si="1"/>
        <v>0</v>
      </c>
    </row>
    <row r="42" spans="1:7" x14ac:dyDescent="0.2">
      <c r="A42" s="30" t="s">
        <v>45</v>
      </c>
      <c r="B42" s="47">
        <v>0</v>
      </c>
      <c r="C42" s="47">
        <v>0</v>
      </c>
      <c r="D42" s="47">
        <f t="shared" si="0"/>
        <v>0</v>
      </c>
      <c r="E42" s="47">
        <v>0</v>
      </c>
      <c r="F42" s="47">
        <v>0</v>
      </c>
      <c r="G42" s="47">
        <f t="shared" si="1"/>
        <v>0</v>
      </c>
    </row>
    <row r="43" spans="1:7" x14ac:dyDescent="0.2">
      <c r="A43" s="33" t="s">
        <v>127</v>
      </c>
      <c r="B43" s="48">
        <f>SUM(B44:B52)</f>
        <v>723000</v>
      </c>
      <c r="C43" s="48">
        <f>SUM(C44:C52)</f>
        <v>2387240</v>
      </c>
      <c r="D43" s="48">
        <f t="shared" si="0"/>
        <v>3110240</v>
      </c>
      <c r="E43" s="48">
        <f>SUM(E44:E52)</f>
        <v>1503464</v>
      </c>
      <c r="F43" s="48">
        <f>SUM(F44:F52)</f>
        <v>1502600</v>
      </c>
      <c r="G43" s="48">
        <f t="shared" si="1"/>
        <v>1606776</v>
      </c>
    </row>
    <row r="44" spans="1:7" x14ac:dyDescent="0.2">
      <c r="A44" s="30" t="s">
        <v>46</v>
      </c>
      <c r="B44" s="47">
        <v>57000</v>
      </c>
      <c r="C44" s="47">
        <v>330440</v>
      </c>
      <c r="D44" s="47">
        <f t="shared" si="0"/>
        <v>387440</v>
      </c>
      <c r="E44" s="47">
        <v>55600</v>
      </c>
      <c r="F44" s="47">
        <v>55600</v>
      </c>
      <c r="G44" s="47">
        <f t="shared" si="1"/>
        <v>331840</v>
      </c>
    </row>
    <row r="45" spans="1:7" x14ac:dyDescent="0.2">
      <c r="A45" s="30" t="s">
        <v>47</v>
      </c>
      <c r="B45" s="47">
        <v>10000</v>
      </c>
      <c r="C45" s="47">
        <v>-9200</v>
      </c>
      <c r="D45" s="47">
        <f t="shared" si="0"/>
        <v>800</v>
      </c>
      <c r="E45" s="47">
        <v>0</v>
      </c>
      <c r="F45" s="47">
        <v>0</v>
      </c>
      <c r="G45" s="47">
        <f t="shared" si="1"/>
        <v>800</v>
      </c>
    </row>
    <row r="46" spans="1:7" x14ac:dyDescent="0.2">
      <c r="A46" s="30" t="s">
        <v>48</v>
      </c>
      <c r="B46" s="47">
        <v>0</v>
      </c>
      <c r="C46" s="47">
        <v>0</v>
      </c>
      <c r="D46" s="47">
        <f t="shared" si="0"/>
        <v>0</v>
      </c>
      <c r="E46" s="47">
        <v>0</v>
      </c>
      <c r="F46" s="47">
        <v>0</v>
      </c>
      <c r="G46" s="47">
        <f t="shared" si="1"/>
        <v>0</v>
      </c>
    </row>
    <row r="47" spans="1:7" x14ac:dyDescent="0.2">
      <c r="A47" s="30" t="s">
        <v>49</v>
      </c>
      <c r="B47" s="47">
        <v>0</v>
      </c>
      <c r="C47" s="47">
        <v>2000000</v>
      </c>
      <c r="D47" s="47">
        <f t="shared" si="0"/>
        <v>2000000</v>
      </c>
      <c r="E47" s="47">
        <v>1447000</v>
      </c>
      <c r="F47" s="47">
        <v>1447000</v>
      </c>
      <c r="G47" s="47">
        <f t="shared" si="1"/>
        <v>553000</v>
      </c>
    </row>
    <row r="48" spans="1:7" x14ac:dyDescent="0.2">
      <c r="A48" s="30" t="s">
        <v>50</v>
      </c>
      <c r="B48" s="47">
        <v>5000</v>
      </c>
      <c r="C48" s="47">
        <v>0</v>
      </c>
      <c r="D48" s="47">
        <f t="shared" si="0"/>
        <v>5000</v>
      </c>
      <c r="E48" s="47">
        <v>0</v>
      </c>
      <c r="F48" s="47">
        <v>0</v>
      </c>
      <c r="G48" s="47">
        <f t="shared" si="1"/>
        <v>5000</v>
      </c>
    </row>
    <row r="49" spans="1:7" x14ac:dyDescent="0.2">
      <c r="A49" s="30" t="s">
        <v>51</v>
      </c>
      <c r="B49" s="47">
        <v>135000</v>
      </c>
      <c r="C49" s="47">
        <v>66000</v>
      </c>
      <c r="D49" s="47">
        <f t="shared" si="0"/>
        <v>201000</v>
      </c>
      <c r="E49" s="47">
        <v>864</v>
      </c>
      <c r="F49" s="47">
        <v>0</v>
      </c>
      <c r="G49" s="47">
        <f t="shared" si="1"/>
        <v>200136</v>
      </c>
    </row>
    <row r="50" spans="1:7" x14ac:dyDescent="0.2">
      <c r="A50" s="30" t="s">
        <v>52</v>
      </c>
      <c r="B50" s="47">
        <v>500000</v>
      </c>
      <c r="C50" s="47">
        <v>0</v>
      </c>
      <c r="D50" s="47">
        <f t="shared" si="0"/>
        <v>500000</v>
      </c>
      <c r="E50" s="47">
        <v>0</v>
      </c>
      <c r="F50" s="47">
        <v>0</v>
      </c>
      <c r="G50" s="47">
        <f t="shared" si="1"/>
        <v>500000</v>
      </c>
    </row>
    <row r="51" spans="1:7" x14ac:dyDescent="0.2">
      <c r="A51" s="30" t="s">
        <v>53</v>
      </c>
      <c r="B51" s="47">
        <v>0</v>
      </c>
      <c r="C51" s="47">
        <v>0</v>
      </c>
      <c r="D51" s="47">
        <f t="shared" si="0"/>
        <v>0</v>
      </c>
      <c r="E51" s="47">
        <v>0</v>
      </c>
      <c r="F51" s="47">
        <v>0</v>
      </c>
      <c r="G51" s="47">
        <f t="shared" si="1"/>
        <v>0</v>
      </c>
    </row>
    <row r="52" spans="1:7" x14ac:dyDescent="0.2">
      <c r="A52" s="30" t="s">
        <v>54</v>
      </c>
      <c r="B52" s="47">
        <v>16000</v>
      </c>
      <c r="C52" s="47">
        <v>0</v>
      </c>
      <c r="D52" s="47">
        <f t="shared" si="0"/>
        <v>16000</v>
      </c>
      <c r="E52" s="47">
        <v>0</v>
      </c>
      <c r="F52" s="47">
        <v>0</v>
      </c>
      <c r="G52" s="47">
        <f t="shared" si="1"/>
        <v>16000</v>
      </c>
    </row>
    <row r="53" spans="1:7" x14ac:dyDescent="0.2">
      <c r="A53" s="33" t="s">
        <v>55</v>
      </c>
      <c r="B53" s="48">
        <f>SUM(B54:B56)</f>
        <v>0</v>
      </c>
      <c r="C53" s="48">
        <f>SUM(C54:C56)</f>
        <v>27402212.489999998</v>
      </c>
      <c r="D53" s="48">
        <f t="shared" si="0"/>
        <v>27402212.489999998</v>
      </c>
      <c r="E53" s="48">
        <f>SUM(E54:E56)</f>
        <v>11118225.23</v>
      </c>
      <c r="F53" s="48">
        <f>SUM(F54:F56)</f>
        <v>11118225.23</v>
      </c>
      <c r="G53" s="48">
        <f t="shared" si="1"/>
        <v>16283987.259999998</v>
      </c>
    </row>
    <row r="54" spans="1:7" x14ac:dyDescent="0.2">
      <c r="A54" s="30" t="s">
        <v>56</v>
      </c>
      <c r="B54" s="47">
        <v>0</v>
      </c>
      <c r="C54" s="47">
        <v>20845647.989999998</v>
      </c>
      <c r="D54" s="47">
        <f t="shared" si="0"/>
        <v>20845647.989999998</v>
      </c>
      <c r="E54" s="47">
        <v>11118225.23</v>
      </c>
      <c r="F54" s="47">
        <v>11118225.23</v>
      </c>
      <c r="G54" s="47">
        <f t="shared" si="1"/>
        <v>9727422.7599999979</v>
      </c>
    </row>
    <row r="55" spans="1:7" x14ac:dyDescent="0.2">
      <c r="A55" s="30" t="s">
        <v>57</v>
      </c>
      <c r="B55" s="47">
        <v>0</v>
      </c>
      <c r="C55" s="47">
        <v>5294564.5</v>
      </c>
      <c r="D55" s="47">
        <f t="shared" si="0"/>
        <v>5294564.5</v>
      </c>
      <c r="E55" s="47">
        <v>0</v>
      </c>
      <c r="F55" s="47">
        <v>0</v>
      </c>
      <c r="G55" s="47">
        <f t="shared" si="1"/>
        <v>5294564.5</v>
      </c>
    </row>
    <row r="56" spans="1:7" x14ac:dyDescent="0.2">
      <c r="A56" s="30" t="s">
        <v>58</v>
      </c>
      <c r="B56" s="47">
        <v>0</v>
      </c>
      <c r="C56" s="47">
        <v>1262000</v>
      </c>
      <c r="D56" s="47">
        <f t="shared" si="0"/>
        <v>1262000</v>
      </c>
      <c r="E56" s="47">
        <v>0</v>
      </c>
      <c r="F56" s="47">
        <v>0</v>
      </c>
      <c r="G56" s="47">
        <f t="shared" si="1"/>
        <v>1262000</v>
      </c>
    </row>
    <row r="57" spans="1:7" x14ac:dyDescent="0.2">
      <c r="A57" s="33" t="s">
        <v>123</v>
      </c>
      <c r="B57" s="48">
        <f>SUM(B58:B64)</f>
        <v>20000</v>
      </c>
      <c r="C57" s="48">
        <f>SUM(C58:C64)</f>
        <v>0</v>
      </c>
      <c r="D57" s="48">
        <f t="shared" si="0"/>
        <v>20000</v>
      </c>
      <c r="E57" s="48">
        <f>SUM(E58:E64)</f>
        <v>0</v>
      </c>
      <c r="F57" s="48">
        <f>SUM(F58:F64)</f>
        <v>0</v>
      </c>
      <c r="G57" s="48">
        <f t="shared" si="1"/>
        <v>20000</v>
      </c>
    </row>
    <row r="58" spans="1:7" x14ac:dyDescent="0.2">
      <c r="A58" s="30" t="s">
        <v>59</v>
      </c>
      <c r="B58" s="47">
        <v>0</v>
      </c>
      <c r="C58" s="47">
        <v>0</v>
      </c>
      <c r="D58" s="47">
        <f t="shared" si="0"/>
        <v>0</v>
      </c>
      <c r="E58" s="47">
        <v>0</v>
      </c>
      <c r="F58" s="47">
        <v>0</v>
      </c>
      <c r="G58" s="47">
        <f t="shared" si="1"/>
        <v>0</v>
      </c>
    </row>
    <row r="59" spans="1:7" x14ac:dyDescent="0.2">
      <c r="A59" s="30" t="s">
        <v>60</v>
      </c>
      <c r="B59" s="47">
        <v>0</v>
      </c>
      <c r="C59" s="47">
        <v>0</v>
      </c>
      <c r="D59" s="47">
        <f t="shared" si="0"/>
        <v>0</v>
      </c>
      <c r="E59" s="47">
        <v>0</v>
      </c>
      <c r="F59" s="47">
        <v>0</v>
      </c>
      <c r="G59" s="47">
        <f t="shared" si="1"/>
        <v>0</v>
      </c>
    </row>
    <row r="60" spans="1:7" x14ac:dyDescent="0.2">
      <c r="A60" s="30" t="s">
        <v>61</v>
      </c>
      <c r="B60" s="47">
        <v>0</v>
      </c>
      <c r="C60" s="47">
        <v>0</v>
      </c>
      <c r="D60" s="47">
        <f t="shared" si="0"/>
        <v>0</v>
      </c>
      <c r="E60" s="47">
        <v>0</v>
      </c>
      <c r="F60" s="47">
        <v>0</v>
      </c>
      <c r="G60" s="47">
        <f t="shared" si="1"/>
        <v>0</v>
      </c>
    </row>
    <row r="61" spans="1:7" x14ac:dyDescent="0.2">
      <c r="A61" s="30" t="s">
        <v>62</v>
      </c>
      <c r="B61" s="47">
        <v>0</v>
      </c>
      <c r="C61" s="47">
        <v>0</v>
      </c>
      <c r="D61" s="47">
        <f t="shared" si="0"/>
        <v>0</v>
      </c>
      <c r="E61" s="47">
        <v>0</v>
      </c>
      <c r="F61" s="47">
        <v>0</v>
      </c>
      <c r="G61" s="47">
        <f t="shared" si="1"/>
        <v>0</v>
      </c>
    </row>
    <row r="62" spans="1:7" x14ac:dyDescent="0.2">
      <c r="A62" s="30" t="s">
        <v>63</v>
      </c>
      <c r="B62" s="47">
        <v>0</v>
      </c>
      <c r="C62" s="47">
        <v>0</v>
      </c>
      <c r="D62" s="47">
        <f t="shared" si="0"/>
        <v>0</v>
      </c>
      <c r="E62" s="47">
        <v>0</v>
      </c>
      <c r="F62" s="47">
        <v>0</v>
      </c>
      <c r="G62" s="47">
        <f t="shared" si="1"/>
        <v>0</v>
      </c>
    </row>
    <row r="63" spans="1:7" x14ac:dyDescent="0.2">
      <c r="A63" s="30" t="s">
        <v>64</v>
      </c>
      <c r="B63" s="47">
        <v>0</v>
      </c>
      <c r="C63" s="47">
        <v>0</v>
      </c>
      <c r="D63" s="47">
        <f t="shared" si="0"/>
        <v>0</v>
      </c>
      <c r="E63" s="47">
        <v>0</v>
      </c>
      <c r="F63" s="47">
        <v>0</v>
      </c>
      <c r="G63" s="47">
        <f t="shared" si="1"/>
        <v>0</v>
      </c>
    </row>
    <row r="64" spans="1:7" x14ac:dyDescent="0.2">
      <c r="A64" s="30" t="s">
        <v>65</v>
      </c>
      <c r="B64" s="47">
        <v>20000</v>
      </c>
      <c r="C64" s="47">
        <v>0</v>
      </c>
      <c r="D64" s="47">
        <f t="shared" si="0"/>
        <v>20000</v>
      </c>
      <c r="E64" s="47">
        <v>0</v>
      </c>
      <c r="F64" s="47">
        <v>0</v>
      </c>
      <c r="G64" s="47">
        <f t="shared" si="1"/>
        <v>20000</v>
      </c>
    </row>
    <row r="65" spans="1:7" x14ac:dyDescent="0.2">
      <c r="A65" s="33" t="s">
        <v>124</v>
      </c>
      <c r="B65" s="48">
        <f>SUM(B66:B68)</f>
        <v>65969752.799999997</v>
      </c>
      <c r="C65" s="48">
        <f>SUM(C66:C68)</f>
        <v>31586860</v>
      </c>
      <c r="D65" s="48">
        <f t="shared" si="0"/>
        <v>97556612.799999997</v>
      </c>
      <c r="E65" s="48">
        <f>SUM(E66:E68)</f>
        <v>0</v>
      </c>
      <c r="F65" s="48">
        <f>SUM(F66:F68)</f>
        <v>0</v>
      </c>
      <c r="G65" s="48">
        <f t="shared" si="1"/>
        <v>97556612.799999997</v>
      </c>
    </row>
    <row r="66" spans="1:7" x14ac:dyDescent="0.2">
      <c r="A66" s="30" t="s">
        <v>66</v>
      </c>
      <c r="B66" s="47">
        <v>0</v>
      </c>
      <c r="C66" s="47">
        <v>0</v>
      </c>
      <c r="D66" s="47">
        <f t="shared" si="0"/>
        <v>0</v>
      </c>
      <c r="E66" s="47">
        <v>0</v>
      </c>
      <c r="F66" s="47">
        <v>0</v>
      </c>
      <c r="G66" s="47">
        <f t="shared" si="1"/>
        <v>0</v>
      </c>
    </row>
    <row r="67" spans="1:7" x14ac:dyDescent="0.2">
      <c r="A67" s="30" t="s">
        <v>67</v>
      </c>
      <c r="B67" s="47">
        <v>0</v>
      </c>
      <c r="C67" s="47">
        <v>0</v>
      </c>
      <c r="D67" s="47">
        <f t="shared" si="0"/>
        <v>0</v>
      </c>
      <c r="E67" s="47">
        <v>0</v>
      </c>
      <c r="F67" s="47">
        <v>0</v>
      </c>
      <c r="G67" s="47">
        <f t="shared" si="1"/>
        <v>0</v>
      </c>
    </row>
    <row r="68" spans="1:7" x14ac:dyDescent="0.2">
      <c r="A68" s="30" t="s">
        <v>68</v>
      </c>
      <c r="B68" s="47">
        <v>65969752.799999997</v>
      </c>
      <c r="C68" s="47">
        <v>31586860</v>
      </c>
      <c r="D68" s="47">
        <f t="shared" si="0"/>
        <v>97556612.799999997</v>
      </c>
      <c r="E68" s="47">
        <v>0</v>
      </c>
      <c r="F68" s="47">
        <v>0</v>
      </c>
      <c r="G68" s="47">
        <f t="shared" si="1"/>
        <v>97556612.799999997</v>
      </c>
    </row>
    <row r="69" spans="1:7" x14ac:dyDescent="0.2">
      <c r="A69" s="33" t="s">
        <v>69</v>
      </c>
      <c r="B69" s="48">
        <f>SUM(B70:B76)</f>
        <v>3450000</v>
      </c>
      <c r="C69" s="48">
        <f>SUM(C70:C76)</f>
        <v>0</v>
      </c>
      <c r="D69" s="48">
        <f t="shared" si="0"/>
        <v>3450000</v>
      </c>
      <c r="E69" s="48">
        <f>SUM(E70:E76)</f>
        <v>0</v>
      </c>
      <c r="F69" s="48">
        <f>SUM(F70:F76)</f>
        <v>0</v>
      </c>
      <c r="G69" s="48">
        <f t="shared" si="1"/>
        <v>3450000</v>
      </c>
    </row>
    <row r="70" spans="1:7" x14ac:dyDescent="0.2">
      <c r="A70" s="30" t="s">
        <v>70</v>
      </c>
      <c r="B70" s="47">
        <v>1650000</v>
      </c>
      <c r="C70" s="47">
        <v>0</v>
      </c>
      <c r="D70" s="47">
        <f t="shared" ref="D70:D76" si="2">B70+C70</f>
        <v>1650000</v>
      </c>
      <c r="E70" s="47">
        <v>0</v>
      </c>
      <c r="F70" s="47">
        <v>0</v>
      </c>
      <c r="G70" s="47">
        <f t="shared" ref="G70:G76" si="3">D70-E70</f>
        <v>1650000</v>
      </c>
    </row>
    <row r="71" spans="1:7" x14ac:dyDescent="0.2">
      <c r="A71" s="30" t="s">
        <v>71</v>
      </c>
      <c r="B71" s="47">
        <v>1800000</v>
      </c>
      <c r="C71" s="47">
        <v>0</v>
      </c>
      <c r="D71" s="47">
        <f t="shared" si="2"/>
        <v>1800000</v>
      </c>
      <c r="E71" s="47">
        <v>0</v>
      </c>
      <c r="F71" s="47">
        <v>0</v>
      </c>
      <c r="G71" s="47">
        <f t="shared" si="3"/>
        <v>1800000</v>
      </c>
    </row>
    <row r="72" spans="1:7" x14ac:dyDescent="0.2">
      <c r="A72" s="30" t="s">
        <v>72</v>
      </c>
      <c r="B72" s="47">
        <v>0</v>
      </c>
      <c r="C72" s="47">
        <v>0</v>
      </c>
      <c r="D72" s="47">
        <f t="shared" si="2"/>
        <v>0</v>
      </c>
      <c r="E72" s="47">
        <v>0</v>
      </c>
      <c r="F72" s="47">
        <v>0</v>
      </c>
      <c r="G72" s="47">
        <f t="shared" si="3"/>
        <v>0</v>
      </c>
    </row>
    <row r="73" spans="1:7" x14ac:dyDescent="0.2">
      <c r="A73" s="30" t="s">
        <v>73</v>
      </c>
      <c r="B73" s="47">
        <v>0</v>
      </c>
      <c r="C73" s="47">
        <v>0</v>
      </c>
      <c r="D73" s="47">
        <f t="shared" si="2"/>
        <v>0</v>
      </c>
      <c r="E73" s="47">
        <v>0</v>
      </c>
      <c r="F73" s="47">
        <v>0</v>
      </c>
      <c r="G73" s="47">
        <f t="shared" si="3"/>
        <v>0</v>
      </c>
    </row>
    <row r="74" spans="1:7" x14ac:dyDescent="0.2">
      <c r="A74" s="30" t="s">
        <v>74</v>
      </c>
      <c r="B74" s="47">
        <v>0</v>
      </c>
      <c r="C74" s="47">
        <v>0</v>
      </c>
      <c r="D74" s="47">
        <f t="shared" si="2"/>
        <v>0</v>
      </c>
      <c r="E74" s="47">
        <v>0</v>
      </c>
      <c r="F74" s="47">
        <v>0</v>
      </c>
      <c r="G74" s="47">
        <f t="shared" si="3"/>
        <v>0</v>
      </c>
    </row>
    <row r="75" spans="1:7" x14ac:dyDescent="0.2">
      <c r="A75" s="30" t="s">
        <v>75</v>
      </c>
      <c r="B75" s="47">
        <v>0</v>
      </c>
      <c r="C75" s="47">
        <v>0</v>
      </c>
      <c r="D75" s="47">
        <f t="shared" si="2"/>
        <v>0</v>
      </c>
      <c r="E75" s="47">
        <v>0</v>
      </c>
      <c r="F75" s="47">
        <v>0</v>
      </c>
      <c r="G75" s="47">
        <f t="shared" si="3"/>
        <v>0</v>
      </c>
    </row>
    <row r="76" spans="1:7" x14ac:dyDescent="0.2">
      <c r="A76" s="31" t="s">
        <v>76</v>
      </c>
      <c r="B76" s="49">
        <v>0</v>
      </c>
      <c r="C76" s="49">
        <v>0</v>
      </c>
      <c r="D76" s="49">
        <f t="shared" si="2"/>
        <v>0</v>
      </c>
      <c r="E76" s="49">
        <v>0</v>
      </c>
      <c r="F76" s="49">
        <v>0</v>
      </c>
      <c r="G76" s="49">
        <f t="shared" si="3"/>
        <v>0</v>
      </c>
    </row>
    <row r="77" spans="1:7" x14ac:dyDescent="0.2">
      <c r="A77" s="32" t="s">
        <v>77</v>
      </c>
      <c r="B77" s="50">
        <f t="shared" ref="B77:G77" si="4">SUM(B5+B13+B23+B33+B43+B53+B57+B65+B69)</f>
        <v>285919781.17000002</v>
      </c>
      <c r="C77" s="50">
        <f t="shared" si="4"/>
        <v>73202322.180000007</v>
      </c>
      <c r="D77" s="50">
        <f t="shared" si="4"/>
        <v>359122103.35000002</v>
      </c>
      <c r="E77" s="50">
        <f t="shared" si="4"/>
        <v>62274593.909999996</v>
      </c>
      <c r="F77" s="50">
        <f t="shared" si="4"/>
        <v>61756215.950000003</v>
      </c>
      <c r="G77" s="50">
        <f t="shared" si="4"/>
        <v>296847509.44</v>
      </c>
    </row>
    <row r="80" spans="1:7" x14ac:dyDescent="0.2">
      <c r="A80" s="34"/>
      <c r="D80" s="34"/>
      <c r="E80" s="34"/>
      <c r="F80" s="34"/>
    </row>
    <row r="81" spans="1:6" ht="12" x14ac:dyDescent="0.2">
      <c r="A81" s="35" t="s">
        <v>130</v>
      </c>
      <c r="D81" s="43" t="s">
        <v>131</v>
      </c>
      <c r="E81" s="43"/>
      <c r="F81" s="43"/>
    </row>
    <row r="82" spans="1:6" ht="48" customHeight="1" x14ac:dyDescent="0.2">
      <c r="A82" s="36" t="s">
        <v>132</v>
      </c>
      <c r="D82" s="44" t="s">
        <v>133</v>
      </c>
      <c r="E82" s="44"/>
      <c r="F82" s="44"/>
    </row>
    <row r="83" spans="1:6" ht="12" x14ac:dyDescent="0.2">
      <c r="A83" s="35" t="s">
        <v>134</v>
      </c>
      <c r="D83" s="37"/>
      <c r="E83" s="37"/>
    </row>
    <row r="84" spans="1:6" ht="12" x14ac:dyDescent="0.2">
      <c r="A84" s="35" t="s">
        <v>135</v>
      </c>
      <c r="D84" s="45"/>
      <c r="E84" s="45"/>
    </row>
  </sheetData>
  <sheetProtection formatCells="0" formatColumns="0" formatRows="0" autoFilter="0"/>
  <mergeCells count="5">
    <mergeCell ref="A1:G1"/>
    <mergeCell ref="G2:G3"/>
    <mergeCell ref="D81:F81"/>
    <mergeCell ref="D82:F82"/>
    <mergeCell ref="D84:E8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workbookViewId="0">
      <selection activeCell="B30" sqref="B30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38" t="s">
        <v>129</v>
      </c>
      <c r="B1" s="39"/>
      <c r="C1" s="39"/>
      <c r="D1" s="39"/>
      <c r="E1" s="39"/>
      <c r="F1" s="39"/>
      <c r="G1" s="40"/>
    </row>
    <row r="2" spans="1:7" x14ac:dyDescent="0.2">
      <c r="A2" s="18"/>
      <c r="B2" s="21" t="s">
        <v>0</v>
      </c>
      <c r="C2" s="22"/>
      <c r="D2" s="22"/>
      <c r="E2" s="22"/>
      <c r="F2" s="23"/>
      <c r="G2" s="41" t="s">
        <v>7</v>
      </c>
    </row>
    <row r="3" spans="1:7" ht="24.95" customHeight="1" x14ac:dyDescent="0.2">
      <c r="A3" s="1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2"/>
    </row>
    <row r="4" spans="1:7" x14ac:dyDescent="0.2">
      <c r="A4" s="2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8"/>
      <c r="B5" s="8"/>
      <c r="C5" s="8"/>
      <c r="D5" s="8"/>
      <c r="E5" s="8"/>
      <c r="F5" s="8"/>
      <c r="G5" s="8"/>
    </row>
    <row r="6" spans="1:7" x14ac:dyDescent="0.2">
      <c r="A6" s="28" t="s">
        <v>78</v>
      </c>
      <c r="B6" s="6">
        <v>208457530.38</v>
      </c>
      <c r="C6" s="6">
        <v>11591219.369999999</v>
      </c>
      <c r="D6" s="6">
        <f>B6+C6</f>
        <v>220048749.75</v>
      </c>
      <c r="E6" s="6">
        <v>47574371.18</v>
      </c>
      <c r="F6" s="6">
        <v>47056857.219999999</v>
      </c>
      <c r="G6" s="6">
        <f>D6-E6</f>
        <v>172474378.56999999</v>
      </c>
    </row>
    <row r="7" spans="1:7" x14ac:dyDescent="0.2">
      <c r="A7" s="28"/>
      <c r="B7" s="9"/>
      <c r="C7" s="9"/>
      <c r="D7" s="9"/>
      <c r="E7" s="9"/>
      <c r="F7" s="9"/>
      <c r="G7" s="9"/>
    </row>
    <row r="8" spans="1:7" x14ac:dyDescent="0.2">
      <c r="A8" s="28" t="s">
        <v>79</v>
      </c>
      <c r="B8" s="6">
        <v>66712752.799999997</v>
      </c>
      <c r="C8" s="6">
        <v>61376312.490000002</v>
      </c>
      <c r="D8" s="6">
        <f>B8+C8</f>
        <v>128089065.28999999</v>
      </c>
      <c r="E8" s="6">
        <v>12621689.23</v>
      </c>
      <c r="F8" s="6">
        <v>12620825.23</v>
      </c>
      <c r="G8" s="6">
        <f>D8-E8</f>
        <v>115467376.05999999</v>
      </c>
    </row>
    <row r="9" spans="1:7" x14ac:dyDescent="0.2">
      <c r="A9" s="28"/>
      <c r="B9" s="9"/>
      <c r="C9" s="9"/>
      <c r="D9" s="9"/>
      <c r="E9" s="9"/>
      <c r="F9" s="9"/>
      <c r="G9" s="9"/>
    </row>
    <row r="10" spans="1:7" x14ac:dyDescent="0.2">
      <c r="A10" s="28" t="s">
        <v>80</v>
      </c>
      <c r="B10" s="6">
        <v>1650000</v>
      </c>
      <c r="C10" s="6">
        <v>0</v>
      </c>
      <c r="D10" s="6">
        <f>B10+C10</f>
        <v>1650000</v>
      </c>
      <c r="E10" s="6">
        <v>0</v>
      </c>
      <c r="F10" s="6">
        <v>0</v>
      </c>
      <c r="G10" s="6">
        <f>D10-E10</f>
        <v>1650000</v>
      </c>
    </row>
    <row r="11" spans="1:7" x14ac:dyDescent="0.2">
      <c r="A11" s="28"/>
      <c r="B11" s="9"/>
      <c r="C11" s="9"/>
      <c r="D11" s="9"/>
      <c r="E11" s="9"/>
      <c r="F11" s="9"/>
      <c r="G11" s="9"/>
    </row>
    <row r="12" spans="1:7" x14ac:dyDescent="0.2">
      <c r="A12" s="28" t="s">
        <v>41</v>
      </c>
      <c r="B12" s="6">
        <v>9099497.9900000002</v>
      </c>
      <c r="C12" s="6">
        <v>234790.32</v>
      </c>
      <c r="D12" s="6">
        <f>B12+C12</f>
        <v>9334288.3100000005</v>
      </c>
      <c r="E12" s="6">
        <v>2078533.5</v>
      </c>
      <c r="F12" s="6">
        <v>2078533.5</v>
      </c>
      <c r="G12" s="6">
        <f>D12-E12</f>
        <v>7255754.8100000005</v>
      </c>
    </row>
    <row r="13" spans="1:7" x14ac:dyDescent="0.2">
      <c r="A13" s="28"/>
      <c r="B13" s="9"/>
      <c r="C13" s="9"/>
      <c r="D13" s="9"/>
      <c r="E13" s="9"/>
      <c r="F13" s="9"/>
      <c r="G13" s="9"/>
    </row>
    <row r="14" spans="1:7" x14ac:dyDescent="0.2">
      <c r="A14" s="51" t="s">
        <v>66</v>
      </c>
      <c r="B14" s="7">
        <v>0</v>
      </c>
      <c r="C14" s="7">
        <v>0</v>
      </c>
      <c r="D14" s="7">
        <f>B14+C14</f>
        <v>0</v>
      </c>
      <c r="E14" s="7">
        <v>0</v>
      </c>
      <c r="F14" s="7">
        <v>0</v>
      </c>
      <c r="G14" s="7">
        <f>D14-E14</f>
        <v>0</v>
      </c>
    </row>
    <row r="15" spans="1:7" x14ac:dyDescent="0.2">
      <c r="A15" s="29" t="s">
        <v>77</v>
      </c>
      <c r="B15" s="50">
        <f>SUM(B6:B14)</f>
        <v>285919781.17000002</v>
      </c>
      <c r="C15" s="50">
        <f t="shared" ref="C15:G15" si="0">SUM(C6:C14)</f>
        <v>73202322.179999992</v>
      </c>
      <c r="D15" s="50">
        <f t="shared" si="0"/>
        <v>359122103.34999996</v>
      </c>
      <c r="E15" s="50">
        <f t="shared" si="0"/>
        <v>62274593.909999996</v>
      </c>
      <c r="F15" s="50">
        <f t="shared" si="0"/>
        <v>61756215.950000003</v>
      </c>
      <c r="G15" s="50">
        <f t="shared" si="0"/>
        <v>296847509.44</v>
      </c>
    </row>
    <row r="18" spans="1:6" x14ac:dyDescent="0.2">
      <c r="A18" s="34"/>
      <c r="D18" s="34"/>
      <c r="E18" s="34"/>
      <c r="F18" s="34"/>
    </row>
    <row r="19" spans="1:6" ht="12" x14ac:dyDescent="0.2">
      <c r="A19" s="35" t="s">
        <v>130</v>
      </c>
      <c r="D19" s="43" t="s">
        <v>131</v>
      </c>
      <c r="E19" s="43"/>
      <c r="F19" s="43"/>
    </row>
    <row r="20" spans="1:6" ht="73.5" customHeight="1" x14ac:dyDescent="0.2">
      <c r="A20" s="36" t="s">
        <v>132</v>
      </c>
      <c r="D20" s="44" t="s">
        <v>133</v>
      </c>
      <c r="E20" s="44"/>
      <c r="F20" s="44"/>
    </row>
    <row r="21" spans="1:6" ht="12" x14ac:dyDescent="0.2">
      <c r="A21" s="35" t="s">
        <v>134</v>
      </c>
      <c r="D21" s="37"/>
      <c r="E21" s="37"/>
    </row>
    <row r="22" spans="1:6" ht="12" x14ac:dyDescent="0.2">
      <c r="A22" s="35" t="s">
        <v>135</v>
      </c>
      <c r="D22" s="45"/>
      <c r="E22" s="45"/>
    </row>
  </sheetData>
  <sheetProtection formatCells="0" formatColumns="0" formatRows="0" autoFilter="0"/>
  <mergeCells count="5">
    <mergeCell ref="G2:G3"/>
    <mergeCell ref="A1:G1"/>
    <mergeCell ref="D19:F19"/>
    <mergeCell ref="D20:F20"/>
    <mergeCell ref="D22:E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topLeftCell="A49" workbookViewId="0">
      <selection activeCell="C70" sqref="C70"/>
    </sheetView>
  </sheetViews>
  <sheetFormatPr baseColWidth="10" defaultColWidth="12" defaultRowHeight="11.25" x14ac:dyDescent="0.2"/>
  <cols>
    <col min="1" max="1" width="60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169</v>
      </c>
      <c r="B1" s="55"/>
      <c r="C1" s="55"/>
      <c r="D1" s="55"/>
      <c r="E1" s="55"/>
      <c r="F1" s="55"/>
      <c r="G1" s="56"/>
    </row>
    <row r="2" spans="1:7" x14ac:dyDescent="0.2">
      <c r="A2" s="10"/>
      <c r="B2" s="10"/>
      <c r="C2" s="10"/>
      <c r="D2" s="10"/>
      <c r="E2" s="10"/>
      <c r="F2" s="10"/>
      <c r="G2" s="10"/>
    </row>
    <row r="3" spans="1:7" x14ac:dyDescent="0.2">
      <c r="A3" s="18"/>
      <c r="B3" s="21" t="s">
        <v>0</v>
      </c>
      <c r="C3" s="22"/>
      <c r="D3" s="22"/>
      <c r="E3" s="22"/>
      <c r="F3" s="23"/>
      <c r="G3" s="41" t="s">
        <v>7</v>
      </c>
    </row>
    <row r="4" spans="1:7" ht="24.95" customHeight="1" x14ac:dyDescent="0.2">
      <c r="A4" s="1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42"/>
    </row>
    <row r="5" spans="1:7" x14ac:dyDescent="0.2">
      <c r="A5" s="20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52" t="s">
        <v>136</v>
      </c>
      <c r="B6" s="47">
        <v>9684483.4100000001</v>
      </c>
      <c r="C6" s="47">
        <v>86180</v>
      </c>
      <c r="D6" s="47">
        <f>B6+C6</f>
        <v>9770663.4100000001</v>
      </c>
      <c r="E6" s="47">
        <v>1547578.96</v>
      </c>
      <c r="F6" s="47">
        <v>1547578.96</v>
      </c>
      <c r="G6" s="47">
        <f>D6-E6</f>
        <v>8223084.4500000002</v>
      </c>
    </row>
    <row r="7" spans="1:7" x14ac:dyDescent="0.2">
      <c r="A7" s="52" t="s">
        <v>137</v>
      </c>
      <c r="B7" s="47">
        <v>618153.15</v>
      </c>
      <c r="C7" s="47">
        <v>31500</v>
      </c>
      <c r="D7" s="47">
        <f t="shared" ref="D7:D38" si="0">B7+C7</f>
        <v>649653.15</v>
      </c>
      <c r="E7" s="47">
        <v>134582.97</v>
      </c>
      <c r="F7" s="47">
        <v>134582.97</v>
      </c>
      <c r="G7" s="47">
        <f t="shared" ref="G7:G38" si="1">D7-E7</f>
        <v>515070.18000000005</v>
      </c>
    </row>
    <row r="8" spans="1:7" x14ac:dyDescent="0.2">
      <c r="A8" s="52" t="s">
        <v>138</v>
      </c>
      <c r="B8" s="47">
        <v>2035177.3</v>
      </c>
      <c r="C8" s="47">
        <v>0</v>
      </c>
      <c r="D8" s="47">
        <f t="shared" si="0"/>
        <v>2035177.3</v>
      </c>
      <c r="E8" s="47">
        <v>259750.31</v>
      </c>
      <c r="F8" s="47">
        <v>259750.31</v>
      </c>
      <c r="G8" s="47">
        <f t="shared" si="1"/>
        <v>1775426.99</v>
      </c>
    </row>
    <row r="9" spans="1:7" x14ac:dyDescent="0.2">
      <c r="A9" s="52" t="s">
        <v>139</v>
      </c>
      <c r="B9" s="47">
        <v>1713665.08</v>
      </c>
      <c r="C9" s="47">
        <v>0</v>
      </c>
      <c r="D9" s="47">
        <f t="shared" si="0"/>
        <v>1713665.08</v>
      </c>
      <c r="E9" s="47">
        <v>371512.96</v>
      </c>
      <c r="F9" s="47">
        <v>371512.96</v>
      </c>
      <c r="G9" s="47">
        <f t="shared" si="1"/>
        <v>1342152.1200000001</v>
      </c>
    </row>
    <row r="10" spans="1:7" x14ac:dyDescent="0.2">
      <c r="A10" s="52" t="s">
        <v>140</v>
      </c>
      <c r="B10" s="47">
        <v>31874265.350000001</v>
      </c>
      <c r="C10" s="47">
        <v>2600000</v>
      </c>
      <c r="D10" s="47">
        <f t="shared" si="0"/>
        <v>34474265.350000001</v>
      </c>
      <c r="E10" s="47">
        <v>11146381.15</v>
      </c>
      <c r="F10" s="47">
        <v>11146381.15</v>
      </c>
      <c r="G10" s="47">
        <f t="shared" si="1"/>
        <v>23327884.200000003</v>
      </c>
    </row>
    <row r="11" spans="1:7" x14ac:dyDescent="0.2">
      <c r="A11" s="52" t="s">
        <v>141</v>
      </c>
      <c r="B11" s="47">
        <v>506168.54</v>
      </c>
      <c r="C11" s="47">
        <v>0</v>
      </c>
      <c r="D11" s="47">
        <f t="shared" si="0"/>
        <v>506168.54</v>
      </c>
      <c r="E11" s="47">
        <v>109322</v>
      </c>
      <c r="F11" s="47">
        <v>109322</v>
      </c>
      <c r="G11" s="47">
        <f t="shared" si="1"/>
        <v>396846.54</v>
      </c>
    </row>
    <row r="12" spans="1:7" x14ac:dyDescent="0.2">
      <c r="A12" s="52" t="s">
        <v>142</v>
      </c>
      <c r="B12" s="47">
        <v>1253441.02</v>
      </c>
      <c r="C12" s="47">
        <v>21574.42</v>
      </c>
      <c r="D12" s="47">
        <f t="shared" si="0"/>
        <v>1275015.44</v>
      </c>
      <c r="E12" s="47">
        <v>253164.92</v>
      </c>
      <c r="F12" s="47">
        <v>253164.92</v>
      </c>
      <c r="G12" s="47">
        <f t="shared" si="1"/>
        <v>1021850.5199999999</v>
      </c>
    </row>
    <row r="13" spans="1:7" x14ac:dyDescent="0.2">
      <c r="A13" s="52" t="s">
        <v>143</v>
      </c>
      <c r="B13" s="47">
        <v>1684253.67</v>
      </c>
      <c r="C13" s="47">
        <v>3990</v>
      </c>
      <c r="D13" s="47">
        <f t="shared" si="0"/>
        <v>1688243.67</v>
      </c>
      <c r="E13" s="47">
        <v>345040.99</v>
      </c>
      <c r="F13" s="47">
        <v>345040.99</v>
      </c>
      <c r="G13" s="47">
        <f t="shared" si="1"/>
        <v>1343202.68</v>
      </c>
    </row>
    <row r="14" spans="1:7" x14ac:dyDescent="0.2">
      <c r="A14" s="52" t="s">
        <v>144</v>
      </c>
      <c r="B14" s="47">
        <v>555065.02</v>
      </c>
      <c r="C14" s="47">
        <v>-576</v>
      </c>
      <c r="D14" s="47">
        <f t="shared" si="0"/>
        <v>554489.02</v>
      </c>
      <c r="E14" s="47">
        <v>61881.26</v>
      </c>
      <c r="F14" s="47">
        <v>61881.26</v>
      </c>
      <c r="G14" s="47">
        <f t="shared" si="1"/>
        <v>492607.76</v>
      </c>
    </row>
    <row r="15" spans="1:7" x14ac:dyDescent="0.2">
      <c r="A15" s="52" t="s">
        <v>145</v>
      </c>
      <c r="B15" s="47">
        <v>421210.31</v>
      </c>
      <c r="C15" s="47">
        <v>0</v>
      </c>
      <c r="D15" s="47">
        <f t="shared" si="0"/>
        <v>421210.31</v>
      </c>
      <c r="E15" s="47">
        <v>87835.37</v>
      </c>
      <c r="F15" s="47">
        <v>87835.37</v>
      </c>
      <c r="G15" s="47">
        <f t="shared" si="1"/>
        <v>333374.94</v>
      </c>
    </row>
    <row r="16" spans="1:7" x14ac:dyDescent="0.2">
      <c r="A16" s="52" t="s">
        <v>146</v>
      </c>
      <c r="B16" s="47">
        <v>2623365.81</v>
      </c>
      <c r="C16" s="47">
        <v>0</v>
      </c>
      <c r="D16" s="47">
        <f t="shared" si="0"/>
        <v>2623365.81</v>
      </c>
      <c r="E16" s="47">
        <v>566657.73</v>
      </c>
      <c r="F16" s="47">
        <v>566657.73</v>
      </c>
      <c r="G16" s="47">
        <f t="shared" si="1"/>
        <v>2056708.08</v>
      </c>
    </row>
    <row r="17" spans="1:7" x14ac:dyDescent="0.2">
      <c r="A17" s="52" t="s">
        <v>147</v>
      </c>
      <c r="B17" s="47">
        <v>17211865.859999999</v>
      </c>
      <c r="C17" s="47">
        <v>27223503.32</v>
      </c>
      <c r="D17" s="47">
        <f t="shared" si="0"/>
        <v>44435369.18</v>
      </c>
      <c r="E17" s="47">
        <v>2728258.6</v>
      </c>
      <c r="F17" s="47">
        <v>2728258.6</v>
      </c>
      <c r="G17" s="47">
        <f t="shared" si="1"/>
        <v>41707110.579999998</v>
      </c>
    </row>
    <row r="18" spans="1:7" x14ac:dyDescent="0.2">
      <c r="A18" s="52" t="s">
        <v>148</v>
      </c>
      <c r="B18" s="47">
        <v>2557248.02</v>
      </c>
      <c r="C18" s="47">
        <v>70137.789999999994</v>
      </c>
      <c r="D18" s="47">
        <f t="shared" si="0"/>
        <v>2627385.81</v>
      </c>
      <c r="E18" s="47">
        <v>590281.11</v>
      </c>
      <c r="F18" s="47">
        <v>590281.11</v>
      </c>
      <c r="G18" s="47">
        <f t="shared" si="1"/>
        <v>2037104.7000000002</v>
      </c>
    </row>
    <row r="19" spans="1:7" x14ac:dyDescent="0.2">
      <c r="A19" s="52" t="s">
        <v>149</v>
      </c>
      <c r="B19" s="47">
        <v>2926186.36</v>
      </c>
      <c r="C19" s="47">
        <v>0</v>
      </c>
      <c r="D19" s="47">
        <f t="shared" si="0"/>
        <v>2926186.36</v>
      </c>
      <c r="E19" s="47">
        <v>596533.42000000004</v>
      </c>
      <c r="F19" s="47">
        <v>570533.42000000004</v>
      </c>
      <c r="G19" s="47">
        <f t="shared" si="1"/>
        <v>2329652.94</v>
      </c>
    </row>
    <row r="20" spans="1:7" x14ac:dyDescent="0.2">
      <c r="A20" s="52" t="s">
        <v>150</v>
      </c>
      <c r="B20" s="47">
        <v>35814788.869999997</v>
      </c>
      <c r="C20" s="47">
        <v>1213067</v>
      </c>
      <c r="D20" s="47">
        <f t="shared" si="0"/>
        <v>37027855.869999997</v>
      </c>
      <c r="E20" s="47">
        <v>1709527.34</v>
      </c>
      <c r="F20" s="47">
        <v>1702143.34</v>
      </c>
      <c r="G20" s="47">
        <f t="shared" si="1"/>
        <v>35318328.529999994</v>
      </c>
    </row>
    <row r="21" spans="1:7" x14ac:dyDescent="0.2">
      <c r="A21" s="52" t="s">
        <v>151</v>
      </c>
      <c r="B21" s="47">
        <v>748772.32</v>
      </c>
      <c r="C21" s="47">
        <v>0</v>
      </c>
      <c r="D21" s="47">
        <f t="shared" si="0"/>
        <v>748772.32</v>
      </c>
      <c r="E21" s="47">
        <v>134841.48000000001</v>
      </c>
      <c r="F21" s="47">
        <v>134841.48000000001</v>
      </c>
      <c r="G21" s="47">
        <f t="shared" si="1"/>
        <v>613930.84</v>
      </c>
    </row>
    <row r="22" spans="1:7" x14ac:dyDescent="0.2">
      <c r="A22" s="52" t="s">
        <v>152</v>
      </c>
      <c r="B22" s="47">
        <v>9681159.9600000009</v>
      </c>
      <c r="C22" s="47">
        <v>0</v>
      </c>
      <c r="D22" s="47">
        <f t="shared" si="0"/>
        <v>9681159.9600000009</v>
      </c>
      <c r="E22" s="47">
        <v>260115.77</v>
      </c>
      <c r="F22" s="47">
        <v>259096.77</v>
      </c>
      <c r="G22" s="47">
        <f t="shared" si="1"/>
        <v>9421044.1900000013</v>
      </c>
    </row>
    <row r="23" spans="1:7" x14ac:dyDescent="0.2">
      <c r="A23" s="52" t="s">
        <v>153</v>
      </c>
      <c r="B23" s="47">
        <v>2075455.11</v>
      </c>
      <c r="C23" s="47">
        <v>0</v>
      </c>
      <c r="D23" s="47">
        <f t="shared" si="0"/>
        <v>2075455.11</v>
      </c>
      <c r="E23" s="47">
        <v>439516.83</v>
      </c>
      <c r="F23" s="47">
        <v>439516.83</v>
      </c>
      <c r="G23" s="47">
        <f t="shared" si="1"/>
        <v>1635938.28</v>
      </c>
    </row>
    <row r="24" spans="1:7" x14ac:dyDescent="0.2">
      <c r="A24" s="52" t="s">
        <v>154</v>
      </c>
      <c r="B24" s="47">
        <v>55768099.740000002</v>
      </c>
      <c r="C24" s="47">
        <v>7974732.5599999996</v>
      </c>
      <c r="D24" s="47">
        <f t="shared" si="0"/>
        <v>63742832.300000004</v>
      </c>
      <c r="E24" s="47">
        <v>12331055.539999999</v>
      </c>
      <c r="F24" s="47">
        <v>12170847.060000001</v>
      </c>
      <c r="G24" s="47">
        <f t="shared" si="1"/>
        <v>51411776.760000005</v>
      </c>
    </row>
    <row r="25" spans="1:7" x14ac:dyDescent="0.2">
      <c r="A25" s="52" t="s">
        <v>155</v>
      </c>
      <c r="B25" s="47">
        <v>11697844.08</v>
      </c>
      <c r="C25" s="47">
        <v>196600</v>
      </c>
      <c r="D25" s="47">
        <f t="shared" si="0"/>
        <v>11894444.08</v>
      </c>
      <c r="E25" s="47">
        <v>1836184.66</v>
      </c>
      <c r="F25" s="47">
        <v>1791860.66</v>
      </c>
      <c r="G25" s="47">
        <f t="shared" si="1"/>
        <v>10058259.42</v>
      </c>
    </row>
    <row r="26" spans="1:7" x14ac:dyDescent="0.2">
      <c r="A26" s="52" t="s">
        <v>156</v>
      </c>
      <c r="B26" s="47">
        <v>32013244.460000001</v>
      </c>
      <c r="C26" s="47">
        <v>27586646.350000001</v>
      </c>
      <c r="D26" s="47">
        <f t="shared" si="0"/>
        <v>59599890.810000002</v>
      </c>
      <c r="E26" s="47">
        <v>12537274.68</v>
      </c>
      <c r="F26" s="47">
        <v>12466393.68</v>
      </c>
      <c r="G26" s="47">
        <f t="shared" si="1"/>
        <v>47062616.130000003</v>
      </c>
    </row>
    <row r="27" spans="1:7" x14ac:dyDescent="0.2">
      <c r="A27" s="52" t="s">
        <v>157</v>
      </c>
      <c r="B27" s="47">
        <v>3320012.96</v>
      </c>
      <c r="C27" s="47">
        <v>0</v>
      </c>
      <c r="D27" s="47">
        <f t="shared" si="0"/>
        <v>3320012.96</v>
      </c>
      <c r="E27" s="47">
        <v>715666.67</v>
      </c>
      <c r="F27" s="47">
        <v>697533.67</v>
      </c>
      <c r="G27" s="47">
        <f t="shared" si="1"/>
        <v>2604346.29</v>
      </c>
    </row>
    <row r="28" spans="1:7" x14ac:dyDescent="0.2">
      <c r="A28" s="52" t="s">
        <v>158</v>
      </c>
      <c r="B28" s="47">
        <v>13860875.810000001</v>
      </c>
      <c r="C28" s="47">
        <v>1155000</v>
      </c>
      <c r="D28" s="47">
        <f t="shared" si="0"/>
        <v>15015875.810000001</v>
      </c>
      <c r="E28" s="47">
        <v>3219614.84</v>
      </c>
      <c r="F28" s="47">
        <v>3133548.44</v>
      </c>
      <c r="G28" s="47">
        <f t="shared" si="1"/>
        <v>11796260.970000001</v>
      </c>
    </row>
    <row r="29" spans="1:7" x14ac:dyDescent="0.2">
      <c r="A29" s="52" t="s">
        <v>159</v>
      </c>
      <c r="B29" s="47">
        <v>4685728.3899999997</v>
      </c>
      <c r="C29" s="47">
        <v>3082</v>
      </c>
      <c r="D29" s="47">
        <f t="shared" si="0"/>
        <v>4688810.3899999997</v>
      </c>
      <c r="E29" s="47">
        <v>815568.51</v>
      </c>
      <c r="F29" s="47">
        <v>778419.51</v>
      </c>
      <c r="G29" s="47">
        <f t="shared" si="1"/>
        <v>3873241.88</v>
      </c>
    </row>
    <row r="30" spans="1:7" x14ac:dyDescent="0.2">
      <c r="A30" s="52" t="s">
        <v>160</v>
      </c>
      <c r="B30" s="47">
        <v>2373034.09</v>
      </c>
      <c r="C30" s="47">
        <v>39000</v>
      </c>
      <c r="D30" s="47">
        <f t="shared" si="0"/>
        <v>2412034.09</v>
      </c>
      <c r="E30" s="47">
        <v>449870.7</v>
      </c>
      <c r="F30" s="47">
        <v>409458.5</v>
      </c>
      <c r="G30" s="47">
        <f t="shared" si="1"/>
        <v>1962163.39</v>
      </c>
    </row>
    <row r="31" spans="1:7" x14ac:dyDescent="0.2">
      <c r="A31" s="52" t="s">
        <v>161</v>
      </c>
      <c r="B31" s="47">
        <v>1223578.3600000001</v>
      </c>
      <c r="C31" s="47">
        <v>5000</v>
      </c>
      <c r="D31" s="47">
        <f t="shared" si="0"/>
        <v>1228578.3600000001</v>
      </c>
      <c r="E31" s="47">
        <v>229903.72</v>
      </c>
      <c r="F31" s="47">
        <v>227223.72</v>
      </c>
      <c r="G31" s="47">
        <f t="shared" si="1"/>
        <v>998674.64000000013</v>
      </c>
    </row>
    <row r="32" spans="1:7" x14ac:dyDescent="0.2">
      <c r="A32" s="52" t="s">
        <v>162</v>
      </c>
      <c r="B32" s="47">
        <v>10832887.25</v>
      </c>
      <c r="C32" s="47">
        <v>859999.96</v>
      </c>
      <c r="D32" s="47">
        <f t="shared" si="0"/>
        <v>11692887.210000001</v>
      </c>
      <c r="E32" s="47">
        <v>3416007.66</v>
      </c>
      <c r="F32" s="47">
        <v>3399927.66</v>
      </c>
      <c r="G32" s="47">
        <f t="shared" si="1"/>
        <v>8276879.5500000007</v>
      </c>
    </row>
    <row r="33" spans="1:7" x14ac:dyDescent="0.2">
      <c r="A33" s="52" t="s">
        <v>163</v>
      </c>
      <c r="B33" s="47">
        <v>3648215.83</v>
      </c>
      <c r="C33" s="47">
        <v>588594</v>
      </c>
      <c r="D33" s="47">
        <f t="shared" si="0"/>
        <v>4236809.83</v>
      </c>
      <c r="E33" s="47">
        <v>839229.76</v>
      </c>
      <c r="F33" s="47">
        <v>839229.76</v>
      </c>
      <c r="G33" s="47">
        <f t="shared" si="1"/>
        <v>3397580.0700000003</v>
      </c>
    </row>
    <row r="34" spans="1:7" x14ac:dyDescent="0.2">
      <c r="A34" s="52" t="s">
        <v>164</v>
      </c>
      <c r="B34" s="47">
        <v>7440789.9199999999</v>
      </c>
      <c r="C34" s="47">
        <v>527407.56999999995</v>
      </c>
      <c r="D34" s="47">
        <f t="shared" si="0"/>
        <v>7968197.4900000002</v>
      </c>
      <c r="E34" s="47">
        <v>1524335.36</v>
      </c>
      <c r="F34" s="47">
        <v>1524335.36</v>
      </c>
      <c r="G34" s="47">
        <f t="shared" si="1"/>
        <v>6443862.1299999999</v>
      </c>
    </row>
    <row r="35" spans="1:7" x14ac:dyDescent="0.2">
      <c r="A35" s="52" t="s">
        <v>165</v>
      </c>
      <c r="B35" s="47">
        <v>7674258.8899999997</v>
      </c>
      <c r="C35" s="47">
        <v>77235.56</v>
      </c>
      <c r="D35" s="47">
        <f t="shared" si="0"/>
        <v>7751494.4499999993</v>
      </c>
      <c r="E35" s="47">
        <v>1463752.91</v>
      </c>
      <c r="F35" s="47">
        <v>1462451.91</v>
      </c>
      <c r="G35" s="47">
        <f t="shared" si="1"/>
        <v>6287741.5399999991</v>
      </c>
    </row>
    <row r="36" spans="1:7" x14ac:dyDescent="0.2">
      <c r="A36" s="52" t="s">
        <v>166</v>
      </c>
      <c r="B36" s="47">
        <v>472076.81</v>
      </c>
      <c r="C36" s="47">
        <v>18600</v>
      </c>
      <c r="D36" s="47">
        <f t="shared" si="0"/>
        <v>490676.81</v>
      </c>
      <c r="E36" s="47">
        <v>74489.990000000005</v>
      </c>
      <c r="F36" s="47">
        <v>73599.11</v>
      </c>
      <c r="G36" s="47">
        <f t="shared" si="1"/>
        <v>416186.82</v>
      </c>
    </row>
    <row r="37" spans="1:7" x14ac:dyDescent="0.2">
      <c r="A37" s="52" t="s">
        <v>167</v>
      </c>
      <c r="B37" s="47">
        <v>4022150.62</v>
      </c>
      <c r="C37" s="47">
        <v>0</v>
      </c>
      <c r="D37" s="47">
        <f t="shared" si="0"/>
        <v>4022150.62</v>
      </c>
      <c r="E37" s="47">
        <v>683975.18</v>
      </c>
      <c r="F37" s="47">
        <v>680226.18</v>
      </c>
      <c r="G37" s="47">
        <f t="shared" si="1"/>
        <v>3338175.44</v>
      </c>
    </row>
    <row r="38" spans="1:7" x14ac:dyDescent="0.2">
      <c r="A38" s="52" t="s">
        <v>168</v>
      </c>
      <c r="B38" s="47">
        <v>2902258.8</v>
      </c>
      <c r="C38" s="47">
        <v>2921047.65</v>
      </c>
      <c r="D38" s="47">
        <f t="shared" si="0"/>
        <v>5823306.4499999993</v>
      </c>
      <c r="E38" s="47">
        <v>794880.56</v>
      </c>
      <c r="F38" s="47">
        <v>792780.56</v>
      </c>
      <c r="G38" s="47">
        <f t="shared" si="1"/>
        <v>5028425.8899999987</v>
      </c>
    </row>
    <row r="39" spans="1:7" x14ac:dyDescent="0.2">
      <c r="A39" s="26" t="s">
        <v>77</v>
      </c>
      <c r="B39" s="53">
        <f>SUM(B6:B38)</f>
        <v>285919781.17000008</v>
      </c>
      <c r="C39" s="53">
        <f t="shared" ref="C39:G39" si="2">SUM(C6:C38)</f>
        <v>73202322.179999992</v>
      </c>
      <c r="D39" s="53">
        <f t="shared" si="2"/>
        <v>359122103.34999996</v>
      </c>
      <c r="E39" s="53">
        <f t="shared" si="2"/>
        <v>62274593.910000004</v>
      </c>
      <c r="F39" s="53">
        <f t="shared" si="2"/>
        <v>61756215.949999988</v>
      </c>
      <c r="G39" s="53">
        <f t="shared" si="2"/>
        <v>296847509.43999988</v>
      </c>
    </row>
    <row r="42" spans="1:7" ht="45" customHeight="1" x14ac:dyDescent="0.2">
      <c r="A42" s="54" t="s">
        <v>169</v>
      </c>
      <c r="B42" s="55"/>
      <c r="C42" s="55"/>
      <c r="D42" s="55"/>
      <c r="E42" s="55"/>
      <c r="F42" s="55"/>
      <c r="G42" s="56"/>
    </row>
    <row r="44" spans="1:7" x14ac:dyDescent="0.2">
      <c r="A44" s="18"/>
      <c r="B44" s="21" t="s">
        <v>0</v>
      </c>
      <c r="C44" s="22"/>
      <c r="D44" s="22"/>
      <c r="E44" s="22"/>
      <c r="F44" s="23"/>
      <c r="G44" s="41" t="s">
        <v>7</v>
      </c>
    </row>
    <row r="45" spans="1:7" ht="22.5" x14ac:dyDescent="0.2">
      <c r="A45" s="19" t="s">
        <v>1</v>
      </c>
      <c r="B45" s="3" t="s">
        <v>2</v>
      </c>
      <c r="C45" s="3" t="s">
        <v>3</v>
      </c>
      <c r="D45" s="3" t="s">
        <v>4</v>
      </c>
      <c r="E45" s="3" t="s">
        <v>5</v>
      </c>
      <c r="F45" s="3" t="s">
        <v>6</v>
      </c>
      <c r="G45" s="42"/>
    </row>
    <row r="46" spans="1:7" x14ac:dyDescent="0.2">
      <c r="A46" s="20"/>
      <c r="B46" s="4">
        <v>1</v>
      </c>
      <c r="C46" s="4">
        <v>2</v>
      </c>
      <c r="D46" s="4" t="s">
        <v>8</v>
      </c>
      <c r="E46" s="4">
        <v>4</v>
      </c>
      <c r="F46" s="4">
        <v>5</v>
      </c>
      <c r="G46" s="4" t="s">
        <v>9</v>
      </c>
    </row>
    <row r="47" spans="1:7" x14ac:dyDescent="0.2">
      <c r="A47" s="11"/>
      <c r="B47" s="12"/>
      <c r="C47" s="12"/>
      <c r="D47" s="12"/>
      <c r="E47" s="12"/>
      <c r="F47" s="12"/>
      <c r="G47" s="12"/>
    </row>
    <row r="48" spans="1:7" x14ac:dyDescent="0.2">
      <c r="A48" s="25" t="s">
        <v>81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x14ac:dyDescent="0.2">
      <c r="A49" s="25" t="s">
        <v>82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</row>
    <row r="50" spans="1:7" x14ac:dyDescent="0.2">
      <c r="A50" s="25" t="s">
        <v>83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</row>
    <row r="51" spans="1:7" x14ac:dyDescent="0.2">
      <c r="A51" s="25" t="s">
        <v>84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 x14ac:dyDescent="0.2">
      <c r="A52" s="2"/>
      <c r="B52" s="14"/>
      <c r="C52" s="14"/>
      <c r="D52" s="14"/>
      <c r="E52" s="14"/>
      <c r="F52" s="14"/>
      <c r="G52" s="14"/>
    </row>
    <row r="53" spans="1:7" x14ac:dyDescent="0.2">
      <c r="A53" s="26" t="s">
        <v>77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</row>
    <row r="56" spans="1:7" ht="45" customHeight="1" x14ac:dyDescent="0.2">
      <c r="A56" s="54" t="s">
        <v>169</v>
      </c>
      <c r="B56" s="55"/>
      <c r="C56" s="55"/>
      <c r="D56" s="55"/>
      <c r="E56" s="55"/>
      <c r="F56" s="55"/>
      <c r="G56" s="56"/>
    </row>
    <row r="57" spans="1:7" x14ac:dyDescent="0.2">
      <c r="A57" s="18"/>
      <c r="B57" s="21" t="s">
        <v>0</v>
      </c>
      <c r="C57" s="22"/>
      <c r="D57" s="22"/>
      <c r="E57" s="22"/>
      <c r="F57" s="23"/>
      <c r="G57" s="41" t="s">
        <v>7</v>
      </c>
    </row>
    <row r="58" spans="1:7" ht="22.5" x14ac:dyDescent="0.2">
      <c r="A58" s="19" t="s">
        <v>1</v>
      </c>
      <c r="B58" s="3" t="s">
        <v>2</v>
      </c>
      <c r="C58" s="3" t="s">
        <v>3</v>
      </c>
      <c r="D58" s="3" t="s">
        <v>4</v>
      </c>
      <c r="E58" s="3" t="s">
        <v>5</v>
      </c>
      <c r="F58" s="3" t="s">
        <v>6</v>
      </c>
      <c r="G58" s="42"/>
    </row>
    <row r="59" spans="1:7" x14ac:dyDescent="0.2">
      <c r="A59" s="20"/>
      <c r="B59" s="4">
        <v>1</v>
      </c>
      <c r="C59" s="4">
        <v>2</v>
      </c>
      <c r="D59" s="4" t="s">
        <v>8</v>
      </c>
      <c r="E59" s="4">
        <v>4</v>
      </c>
      <c r="F59" s="4">
        <v>5</v>
      </c>
      <c r="G59" s="4" t="s">
        <v>9</v>
      </c>
    </row>
    <row r="60" spans="1:7" x14ac:dyDescent="0.2">
      <c r="A60" s="11"/>
      <c r="B60" s="12"/>
      <c r="C60" s="12"/>
      <c r="D60" s="12"/>
      <c r="E60" s="12"/>
      <c r="F60" s="12"/>
      <c r="G60" s="12"/>
    </row>
    <row r="61" spans="1:7" ht="22.5" x14ac:dyDescent="0.2">
      <c r="A61" s="27" t="s">
        <v>85</v>
      </c>
      <c r="B61" s="47">
        <v>24206499.989999998</v>
      </c>
      <c r="C61" s="47">
        <v>2600000</v>
      </c>
      <c r="D61" s="47">
        <f t="shared" ref="D61" si="3">B61+C61</f>
        <v>26806499.989999998</v>
      </c>
      <c r="E61" s="47">
        <v>9451624.9600000009</v>
      </c>
      <c r="F61" s="47">
        <v>9451624.9600000009</v>
      </c>
      <c r="G61" s="47">
        <f t="shared" ref="G61" si="4">D61-E61</f>
        <v>17354875.029999997</v>
      </c>
    </row>
    <row r="62" spans="1:7" x14ac:dyDescent="0.2">
      <c r="A62" s="27" t="s">
        <v>86</v>
      </c>
      <c r="B62" s="47">
        <v>0</v>
      </c>
      <c r="C62" s="47">
        <v>0</v>
      </c>
      <c r="D62" s="47">
        <f t="shared" ref="D62" si="5">B62+C62</f>
        <v>0</v>
      </c>
      <c r="E62" s="47">
        <v>0</v>
      </c>
      <c r="F62" s="47">
        <v>0</v>
      </c>
      <c r="G62" s="47">
        <f t="shared" ref="G62" si="6">D62-E62</f>
        <v>0</v>
      </c>
    </row>
    <row r="63" spans="1:7" ht="22.5" x14ac:dyDescent="0.2">
      <c r="A63" s="27" t="s">
        <v>87</v>
      </c>
      <c r="B63" s="47">
        <v>0</v>
      </c>
      <c r="C63" s="47">
        <v>0</v>
      </c>
      <c r="D63" s="47">
        <f t="shared" ref="D63" si="7">B63+C63</f>
        <v>0</v>
      </c>
      <c r="E63" s="47">
        <v>0</v>
      </c>
      <c r="F63" s="47">
        <v>0</v>
      </c>
      <c r="G63" s="47">
        <f t="shared" ref="G63" si="8">D63-E63</f>
        <v>0</v>
      </c>
    </row>
    <row r="64" spans="1:7" ht="22.5" x14ac:dyDescent="0.2">
      <c r="A64" s="27" t="s">
        <v>88</v>
      </c>
      <c r="B64" s="47">
        <v>0</v>
      </c>
      <c r="C64" s="47">
        <v>0</v>
      </c>
      <c r="D64" s="47">
        <f t="shared" ref="D64" si="9">B64+C64</f>
        <v>0</v>
      </c>
      <c r="E64" s="47">
        <v>0</v>
      </c>
      <c r="F64" s="47">
        <v>0</v>
      </c>
      <c r="G64" s="47">
        <f t="shared" ref="G64" si="10">D64-E64</f>
        <v>0</v>
      </c>
    </row>
    <row r="65" spans="1:7" ht="22.5" x14ac:dyDescent="0.2">
      <c r="A65" s="27" t="s">
        <v>89</v>
      </c>
      <c r="B65" s="47">
        <v>0</v>
      </c>
      <c r="C65" s="47">
        <v>0</v>
      </c>
      <c r="D65" s="47">
        <f t="shared" ref="D65" si="11">B65+C65</f>
        <v>0</v>
      </c>
      <c r="E65" s="47">
        <v>0</v>
      </c>
      <c r="F65" s="47">
        <v>0</v>
      </c>
      <c r="G65" s="47">
        <f t="shared" ref="G65" si="12">D65-E65</f>
        <v>0</v>
      </c>
    </row>
    <row r="66" spans="1:7" ht="22.5" x14ac:dyDescent="0.2">
      <c r="A66" s="27" t="s">
        <v>90</v>
      </c>
      <c r="B66" s="47">
        <v>0</v>
      </c>
      <c r="C66" s="47">
        <v>0</v>
      </c>
      <c r="D66" s="47">
        <f t="shared" ref="D66" si="13">B66+C66</f>
        <v>0</v>
      </c>
      <c r="E66" s="47">
        <v>0</v>
      </c>
      <c r="F66" s="47">
        <v>0</v>
      </c>
      <c r="G66" s="47">
        <f t="shared" ref="G66" si="14">D66-E66</f>
        <v>0</v>
      </c>
    </row>
    <row r="67" spans="1:7" x14ac:dyDescent="0.2">
      <c r="A67" s="27" t="s">
        <v>91</v>
      </c>
      <c r="B67" s="47">
        <v>0</v>
      </c>
      <c r="C67" s="47">
        <v>0</v>
      </c>
      <c r="D67" s="47">
        <f t="shared" ref="D67" si="15">B67+C67</f>
        <v>0</v>
      </c>
      <c r="E67" s="47">
        <v>0</v>
      </c>
      <c r="F67" s="47">
        <v>0</v>
      </c>
      <c r="G67" s="47">
        <f t="shared" ref="G67" si="16">D67-E67</f>
        <v>0</v>
      </c>
    </row>
    <row r="68" spans="1:7" x14ac:dyDescent="0.2">
      <c r="A68" s="17" t="s">
        <v>77</v>
      </c>
      <c r="B68" s="57">
        <v>24206499.989999998</v>
      </c>
      <c r="C68" s="57">
        <v>2600000</v>
      </c>
      <c r="D68" s="57">
        <f t="shared" ref="D68" si="17">B68+C68</f>
        <v>26806499.989999998</v>
      </c>
      <c r="E68" s="57">
        <v>9451624.9600000009</v>
      </c>
      <c r="F68" s="57">
        <v>9451624.9600000009</v>
      </c>
      <c r="G68" s="57">
        <f t="shared" ref="G68" si="18">D68-E68</f>
        <v>17354875.029999997</v>
      </c>
    </row>
    <row r="71" spans="1:7" ht="27" customHeight="1" x14ac:dyDescent="0.2">
      <c r="A71" s="34"/>
      <c r="D71" s="34"/>
      <c r="E71" s="34"/>
      <c r="F71" s="34"/>
    </row>
    <row r="72" spans="1:7" ht="12" x14ac:dyDescent="0.2">
      <c r="A72" s="35" t="s">
        <v>130</v>
      </c>
      <c r="D72" s="43" t="s">
        <v>131</v>
      </c>
      <c r="E72" s="43"/>
      <c r="F72" s="43"/>
    </row>
    <row r="73" spans="1:7" ht="63" customHeight="1" x14ac:dyDescent="0.2">
      <c r="A73" s="36" t="s">
        <v>132</v>
      </c>
      <c r="D73" s="44" t="s">
        <v>133</v>
      </c>
      <c r="E73" s="44"/>
      <c r="F73" s="44"/>
    </row>
    <row r="74" spans="1:7" ht="12" x14ac:dyDescent="0.2">
      <c r="A74" s="35" t="s">
        <v>134</v>
      </c>
      <c r="D74" s="37"/>
      <c r="E74" s="37"/>
    </row>
    <row r="75" spans="1:7" ht="12" x14ac:dyDescent="0.2">
      <c r="A75" s="35" t="s">
        <v>135</v>
      </c>
      <c r="D75" s="45"/>
      <c r="E75" s="45"/>
    </row>
  </sheetData>
  <sheetProtection formatCells="0" formatColumns="0" formatRows="0" insertRows="0" deleteRows="0" autoFilter="0"/>
  <mergeCells count="9">
    <mergeCell ref="D75:E75"/>
    <mergeCell ref="G3:G4"/>
    <mergeCell ref="G44:G45"/>
    <mergeCell ref="G57:G58"/>
    <mergeCell ref="A1:G1"/>
    <mergeCell ref="A42:G42"/>
    <mergeCell ref="A56:G56"/>
    <mergeCell ref="D72:F72"/>
    <mergeCell ref="D73:F7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workbookViewId="0">
      <selection activeCell="A2" sqref="A2"/>
    </sheetView>
  </sheetViews>
  <sheetFormatPr baseColWidth="10" defaultColWidth="12" defaultRowHeight="11.25" x14ac:dyDescent="0.2"/>
  <cols>
    <col min="1" max="1" width="65.83203125" style="1" customWidth="1"/>
    <col min="2" max="7" width="18.33203125" style="1" customWidth="1"/>
    <col min="8" max="16384" width="12" style="1"/>
  </cols>
  <sheetData>
    <row r="1" spans="1:7" ht="45" customHeight="1" x14ac:dyDescent="0.2">
      <c r="A1" s="54" t="s">
        <v>170</v>
      </c>
      <c r="B1" s="55"/>
      <c r="C1" s="55"/>
      <c r="D1" s="55"/>
      <c r="E1" s="55"/>
      <c r="F1" s="55"/>
      <c r="G1" s="56"/>
    </row>
    <row r="2" spans="1:7" x14ac:dyDescent="0.2">
      <c r="A2" s="18"/>
      <c r="B2" s="21" t="s">
        <v>0</v>
      </c>
      <c r="C2" s="22"/>
      <c r="D2" s="22"/>
      <c r="E2" s="22"/>
      <c r="F2" s="23"/>
      <c r="G2" s="41" t="s">
        <v>7</v>
      </c>
    </row>
    <row r="3" spans="1:7" ht="24.95" customHeight="1" x14ac:dyDescent="0.2">
      <c r="A3" s="19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42"/>
    </row>
    <row r="4" spans="1:7" x14ac:dyDescent="0.2">
      <c r="A4" s="20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16"/>
      <c r="B5" s="5"/>
      <c r="C5" s="5"/>
      <c r="D5" s="5"/>
      <c r="E5" s="5"/>
      <c r="F5" s="5"/>
      <c r="G5" s="5"/>
    </row>
    <row r="6" spans="1:7" x14ac:dyDescent="0.2">
      <c r="A6" s="15" t="s">
        <v>92</v>
      </c>
      <c r="B6" s="48">
        <f t="shared" ref="B6:G6" si="0">SUM(B7:B14)</f>
        <v>152140569.21000001</v>
      </c>
      <c r="C6" s="48">
        <f t="shared" si="0"/>
        <v>38735049.660000004</v>
      </c>
      <c r="D6" s="48">
        <f t="shared" si="0"/>
        <v>190875618.87</v>
      </c>
      <c r="E6" s="48">
        <f t="shared" si="0"/>
        <v>34820552.140000001</v>
      </c>
      <c r="F6" s="48">
        <f t="shared" si="0"/>
        <v>34590019.660000004</v>
      </c>
      <c r="G6" s="48">
        <f t="shared" si="0"/>
        <v>156055066.72999999</v>
      </c>
    </row>
    <row r="7" spans="1:7" x14ac:dyDescent="0.2">
      <c r="A7" s="24" t="s">
        <v>93</v>
      </c>
      <c r="B7" s="47">
        <v>36145178.450000003</v>
      </c>
      <c r="C7" s="47">
        <v>2670137.79</v>
      </c>
      <c r="D7" s="47">
        <f>B7+C7</f>
        <v>38815316.240000002</v>
      </c>
      <c r="E7" s="47">
        <v>12108175.220000001</v>
      </c>
      <c r="F7" s="47">
        <v>12108175.220000001</v>
      </c>
      <c r="G7" s="47">
        <f>D7-E7</f>
        <v>26707141.020000003</v>
      </c>
    </row>
    <row r="8" spans="1:7" x14ac:dyDescent="0.2">
      <c r="A8" s="24" t="s">
        <v>94</v>
      </c>
      <c r="B8" s="47">
        <v>434210.31</v>
      </c>
      <c r="C8" s="47">
        <v>0</v>
      </c>
      <c r="D8" s="47">
        <f t="shared" ref="D8:D14" si="1">B8+C8</f>
        <v>434210.31</v>
      </c>
      <c r="E8" s="47">
        <v>87835.37</v>
      </c>
      <c r="F8" s="47">
        <v>87835.37</v>
      </c>
      <c r="G8" s="47">
        <f t="shared" ref="G8:G14" si="2">D8-E8</f>
        <v>346374.94</v>
      </c>
    </row>
    <row r="9" spans="1:7" x14ac:dyDescent="0.2">
      <c r="A9" s="24" t="s">
        <v>95</v>
      </c>
      <c r="B9" s="47">
        <v>15239698.23</v>
      </c>
      <c r="C9" s="47">
        <v>111168.42</v>
      </c>
      <c r="D9" s="47">
        <f t="shared" si="1"/>
        <v>15350866.65</v>
      </c>
      <c r="E9" s="47">
        <v>2647182.96</v>
      </c>
      <c r="F9" s="47">
        <v>2647182.96</v>
      </c>
      <c r="G9" s="47">
        <f t="shared" si="2"/>
        <v>12703683.690000001</v>
      </c>
    </row>
    <row r="10" spans="1:7" x14ac:dyDescent="0.2">
      <c r="A10" s="24" t="s">
        <v>96</v>
      </c>
      <c r="B10" s="47">
        <v>0</v>
      </c>
      <c r="C10" s="47">
        <v>0</v>
      </c>
      <c r="D10" s="47">
        <f t="shared" si="1"/>
        <v>0</v>
      </c>
      <c r="E10" s="47">
        <v>0</v>
      </c>
      <c r="F10" s="47">
        <v>0</v>
      </c>
      <c r="G10" s="47">
        <f t="shared" si="2"/>
        <v>0</v>
      </c>
    </row>
    <row r="11" spans="1:7" x14ac:dyDescent="0.2">
      <c r="A11" s="24" t="s">
        <v>97</v>
      </c>
      <c r="B11" s="47">
        <v>20061552.219999999</v>
      </c>
      <c r="C11" s="47">
        <v>27223503.32</v>
      </c>
      <c r="D11" s="47">
        <f t="shared" si="1"/>
        <v>47285055.539999999</v>
      </c>
      <c r="E11" s="47">
        <v>3324392.12</v>
      </c>
      <c r="F11" s="47">
        <v>3298392.12</v>
      </c>
      <c r="G11" s="47">
        <f t="shared" si="2"/>
        <v>43960663.420000002</v>
      </c>
    </row>
    <row r="12" spans="1:7" x14ac:dyDescent="0.2">
      <c r="A12" s="24" t="s">
        <v>98</v>
      </c>
      <c r="B12" s="47">
        <v>0</v>
      </c>
      <c r="C12" s="47">
        <v>0</v>
      </c>
      <c r="D12" s="47">
        <f t="shared" si="1"/>
        <v>0</v>
      </c>
      <c r="E12" s="47">
        <v>0</v>
      </c>
      <c r="F12" s="47">
        <v>0</v>
      </c>
      <c r="G12" s="47">
        <f t="shared" si="2"/>
        <v>0</v>
      </c>
    </row>
    <row r="13" spans="1:7" x14ac:dyDescent="0.2">
      <c r="A13" s="24" t="s">
        <v>99</v>
      </c>
      <c r="B13" s="47">
        <v>67465943.819999993</v>
      </c>
      <c r="C13" s="47">
        <v>8171332.5599999996</v>
      </c>
      <c r="D13" s="47">
        <f t="shared" si="1"/>
        <v>75637276.379999995</v>
      </c>
      <c r="E13" s="47">
        <v>14167240.199999999</v>
      </c>
      <c r="F13" s="47">
        <v>13962707.720000001</v>
      </c>
      <c r="G13" s="47">
        <f t="shared" si="2"/>
        <v>61470036.179999992</v>
      </c>
    </row>
    <row r="14" spans="1:7" x14ac:dyDescent="0.2">
      <c r="A14" s="24" t="s">
        <v>36</v>
      </c>
      <c r="B14" s="47">
        <v>12793986.18</v>
      </c>
      <c r="C14" s="47">
        <v>558907.56999999995</v>
      </c>
      <c r="D14" s="47">
        <f t="shared" si="1"/>
        <v>13352893.75</v>
      </c>
      <c r="E14" s="47">
        <v>2485726.27</v>
      </c>
      <c r="F14" s="47">
        <v>2485726.27</v>
      </c>
      <c r="G14" s="47">
        <f t="shared" si="2"/>
        <v>10867167.48</v>
      </c>
    </row>
    <row r="15" spans="1:7" x14ac:dyDescent="0.2">
      <c r="A15" s="15" t="s">
        <v>100</v>
      </c>
      <c r="B15" s="48">
        <f t="shared" ref="B15:G15" si="3">SUM(B16:B22)</f>
        <v>130876953.16</v>
      </c>
      <c r="C15" s="48">
        <f t="shared" si="3"/>
        <v>31546224.869999997</v>
      </c>
      <c r="D15" s="48">
        <f t="shared" si="3"/>
        <v>162423178.03</v>
      </c>
      <c r="E15" s="48">
        <f t="shared" si="3"/>
        <v>26659161.210000001</v>
      </c>
      <c r="F15" s="48">
        <f t="shared" si="3"/>
        <v>26373415.73</v>
      </c>
      <c r="G15" s="48">
        <f t="shared" si="3"/>
        <v>135764016.82000002</v>
      </c>
    </row>
    <row r="16" spans="1:7" x14ac:dyDescent="0.2">
      <c r="A16" s="24" t="s">
        <v>101</v>
      </c>
      <c r="B16" s="47">
        <v>610000</v>
      </c>
      <c r="C16" s="47">
        <v>0</v>
      </c>
      <c r="D16" s="47">
        <f>B16+C16</f>
        <v>610000</v>
      </c>
      <c r="E16" s="47">
        <v>13829.5</v>
      </c>
      <c r="F16" s="47">
        <v>13829.5</v>
      </c>
      <c r="G16" s="47">
        <f t="shared" ref="G16:G22" si="4">D16-E16</f>
        <v>596170.5</v>
      </c>
    </row>
    <row r="17" spans="1:7" x14ac:dyDescent="0.2">
      <c r="A17" s="24" t="s">
        <v>102</v>
      </c>
      <c r="B17" s="47">
        <v>117723629.31</v>
      </c>
      <c r="C17" s="47">
        <v>30861795.309999999</v>
      </c>
      <c r="D17" s="47">
        <f t="shared" ref="D17:D22" si="5">B17+C17</f>
        <v>148585424.62</v>
      </c>
      <c r="E17" s="47">
        <v>24133017.57</v>
      </c>
      <c r="F17" s="47">
        <v>23849463.969999999</v>
      </c>
      <c r="G17" s="47">
        <f t="shared" si="4"/>
        <v>124452407.05000001</v>
      </c>
    </row>
    <row r="18" spans="1:7" x14ac:dyDescent="0.2">
      <c r="A18" s="24" t="s">
        <v>103</v>
      </c>
      <c r="B18" s="47">
        <v>0</v>
      </c>
      <c r="C18" s="47">
        <v>0</v>
      </c>
      <c r="D18" s="47">
        <f t="shared" si="5"/>
        <v>0</v>
      </c>
      <c r="E18" s="47">
        <v>0</v>
      </c>
      <c r="F18" s="47">
        <v>0</v>
      </c>
      <c r="G18" s="47">
        <f t="shared" si="4"/>
        <v>0</v>
      </c>
    </row>
    <row r="19" spans="1:7" x14ac:dyDescent="0.2">
      <c r="A19" s="24" t="s">
        <v>104</v>
      </c>
      <c r="B19" s="47">
        <v>4667453.59</v>
      </c>
      <c r="C19" s="47">
        <v>665829.56000000006</v>
      </c>
      <c r="D19" s="47">
        <f t="shared" si="5"/>
        <v>5333283.1500000004</v>
      </c>
      <c r="E19" s="47">
        <v>1040834.14</v>
      </c>
      <c r="F19" s="47">
        <v>1039533.14</v>
      </c>
      <c r="G19" s="47">
        <f t="shared" si="4"/>
        <v>4292449.0100000007</v>
      </c>
    </row>
    <row r="20" spans="1:7" x14ac:dyDescent="0.2">
      <c r="A20" s="24" t="s">
        <v>105</v>
      </c>
      <c r="B20" s="47">
        <v>7127097.9400000004</v>
      </c>
      <c r="C20" s="47">
        <v>18600</v>
      </c>
      <c r="D20" s="47">
        <f t="shared" si="5"/>
        <v>7145697.9400000004</v>
      </c>
      <c r="E20" s="47">
        <v>1336638.52</v>
      </c>
      <c r="F20" s="47">
        <v>1335747.6399999999</v>
      </c>
      <c r="G20" s="47">
        <f t="shared" si="4"/>
        <v>5809059.4199999999</v>
      </c>
    </row>
    <row r="21" spans="1:7" x14ac:dyDescent="0.2">
      <c r="A21" s="24" t="s">
        <v>106</v>
      </c>
      <c r="B21" s="47">
        <v>748772.32</v>
      </c>
      <c r="C21" s="47">
        <v>0</v>
      </c>
      <c r="D21" s="47">
        <f t="shared" si="5"/>
        <v>748772.32</v>
      </c>
      <c r="E21" s="47">
        <v>134841.48000000001</v>
      </c>
      <c r="F21" s="47">
        <v>134841.48000000001</v>
      </c>
      <c r="G21" s="47">
        <f t="shared" si="4"/>
        <v>613930.84</v>
      </c>
    </row>
    <row r="22" spans="1:7" x14ac:dyDescent="0.2">
      <c r="A22" s="24" t="s">
        <v>107</v>
      </c>
      <c r="B22" s="47">
        <v>0</v>
      </c>
      <c r="C22" s="47">
        <v>0</v>
      </c>
      <c r="D22" s="47">
        <f t="shared" si="5"/>
        <v>0</v>
      </c>
      <c r="E22" s="47">
        <v>0</v>
      </c>
      <c r="F22" s="47">
        <v>0</v>
      </c>
      <c r="G22" s="47">
        <f t="shared" si="4"/>
        <v>0</v>
      </c>
    </row>
    <row r="23" spans="1:7" x14ac:dyDescent="0.2">
      <c r="A23" s="15" t="s">
        <v>108</v>
      </c>
      <c r="B23" s="48">
        <f t="shared" ref="B23:G23" si="6">SUM(B24:B32)</f>
        <v>2902258.8</v>
      </c>
      <c r="C23" s="48">
        <f t="shared" si="6"/>
        <v>2921047.65</v>
      </c>
      <c r="D23" s="48">
        <f t="shared" si="6"/>
        <v>5823306.4499999993</v>
      </c>
      <c r="E23" s="48">
        <f t="shared" si="6"/>
        <v>794880.56</v>
      </c>
      <c r="F23" s="48">
        <f t="shared" si="6"/>
        <v>792780.56</v>
      </c>
      <c r="G23" s="48">
        <f t="shared" si="6"/>
        <v>5028425.8899999987</v>
      </c>
    </row>
    <row r="24" spans="1:7" x14ac:dyDescent="0.2">
      <c r="A24" s="24" t="s">
        <v>109</v>
      </c>
      <c r="B24" s="47">
        <v>0</v>
      </c>
      <c r="C24" s="47">
        <v>0</v>
      </c>
      <c r="D24" s="47">
        <f>B24+C24</f>
        <v>0</v>
      </c>
      <c r="E24" s="47">
        <v>0</v>
      </c>
      <c r="F24" s="47">
        <v>0</v>
      </c>
      <c r="G24" s="47">
        <f t="shared" ref="G24:G32" si="7">D24-E24</f>
        <v>0</v>
      </c>
    </row>
    <row r="25" spans="1:7" x14ac:dyDescent="0.2">
      <c r="A25" s="24" t="s">
        <v>110</v>
      </c>
      <c r="B25" s="47">
        <v>0</v>
      </c>
      <c r="C25" s="47">
        <v>0</v>
      </c>
      <c r="D25" s="47">
        <f t="shared" ref="D25:D32" si="8">B25+C25</f>
        <v>0</v>
      </c>
      <c r="E25" s="47">
        <v>0</v>
      </c>
      <c r="F25" s="47">
        <v>0</v>
      </c>
      <c r="G25" s="47">
        <f t="shared" si="7"/>
        <v>0</v>
      </c>
    </row>
    <row r="26" spans="1:7" x14ac:dyDescent="0.2">
      <c r="A26" s="24" t="s">
        <v>111</v>
      </c>
      <c r="B26" s="47">
        <v>0</v>
      </c>
      <c r="C26" s="47">
        <v>0</v>
      </c>
      <c r="D26" s="47">
        <f t="shared" si="8"/>
        <v>0</v>
      </c>
      <c r="E26" s="47">
        <v>0</v>
      </c>
      <c r="F26" s="47">
        <v>0</v>
      </c>
      <c r="G26" s="47">
        <f t="shared" si="7"/>
        <v>0</v>
      </c>
    </row>
    <row r="27" spans="1:7" x14ac:dyDescent="0.2">
      <c r="A27" s="24" t="s">
        <v>112</v>
      </c>
      <c r="B27" s="47">
        <v>0</v>
      </c>
      <c r="C27" s="47">
        <v>0</v>
      </c>
      <c r="D27" s="47">
        <f t="shared" si="8"/>
        <v>0</v>
      </c>
      <c r="E27" s="47">
        <v>0</v>
      </c>
      <c r="F27" s="47">
        <v>0</v>
      </c>
      <c r="G27" s="47">
        <f t="shared" si="7"/>
        <v>0</v>
      </c>
    </row>
    <row r="28" spans="1:7" x14ac:dyDescent="0.2">
      <c r="A28" s="24" t="s">
        <v>113</v>
      </c>
      <c r="B28" s="47">
        <v>0</v>
      </c>
      <c r="C28" s="47">
        <v>0</v>
      </c>
      <c r="D28" s="47">
        <f t="shared" si="8"/>
        <v>0</v>
      </c>
      <c r="E28" s="47">
        <v>0</v>
      </c>
      <c r="F28" s="47">
        <v>0</v>
      </c>
      <c r="G28" s="47">
        <f t="shared" si="7"/>
        <v>0</v>
      </c>
    </row>
    <row r="29" spans="1:7" x14ac:dyDescent="0.2">
      <c r="A29" s="24" t="s">
        <v>114</v>
      </c>
      <c r="B29" s="47">
        <v>0</v>
      </c>
      <c r="C29" s="47">
        <v>0</v>
      </c>
      <c r="D29" s="47">
        <f t="shared" si="8"/>
        <v>0</v>
      </c>
      <c r="E29" s="47">
        <v>0</v>
      </c>
      <c r="F29" s="47">
        <v>0</v>
      </c>
      <c r="G29" s="47">
        <f t="shared" si="7"/>
        <v>0</v>
      </c>
    </row>
    <row r="30" spans="1:7" x14ac:dyDescent="0.2">
      <c r="A30" s="24" t="s">
        <v>115</v>
      </c>
      <c r="B30" s="47">
        <v>0</v>
      </c>
      <c r="C30" s="47">
        <v>0</v>
      </c>
      <c r="D30" s="47">
        <f t="shared" si="8"/>
        <v>0</v>
      </c>
      <c r="E30" s="47">
        <v>0</v>
      </c>
      <c r="F30" s="47">
        <v>0</v>
      </c>
      <c r="G30" s="47">
        <f t="shared" si="7"/>
        <v>0</v>
      </c>
    </row>
    <row r="31" spans="1:7" x14ac:dyDescent="0.2">
      <c r="A31" s="24" t="s">
        <v>116</v>
      </c>
      <c r="B31" s="47">
        <v>2902258.8</v>
      </c>
      <c r="C31" s="47">
        <v>2921047.65</v>
      </c>
      <c r="D31" s="47">
        <f t="shared" si="8"/>
        <v>5823306.4499999993</v>
      </c>
      <c r="E31" s="47">
        <v>794880.56</v>
      </c>
      <c r="F31" s="47">
        <v>792780.56</v>
      </c>
      <c r="G31" s="47">
        <f t="shared" si="7"/>
        <v>5028425.8899999987</v>
      </c>
    </row>
    <row r="32" spans="1:7" x14ac:dyDescent="0.2">
      <c r="A32" s="24" t="s">
        <v>117</v>
      </c>
      <c r="B32" s="47">
        <v>0</v>
      </c>
      <c r="C32" s="47">
        <v>0</v>
      </c>
      <c r="D32" s="47">
        <f t="shared" si="8"/>
        <v>0</v>
      </c>
      <c r="E32" s="47">
        <v>0</v>
      </c>
      <c r="F32" s="47">
        <v>0</v>
      </c>
      <c r="G32" s="47">
        <f t="shared" si="7"/>
        <v>0</v>
      </c>
    </row>
    <row r="33" spans="1:7" x14ac:dyDescent="0.2">
      <c r="A33" s="15" t="s">
        <v>118</v>
      </c>
      <c r="B33" s="48">
        <f t="shared" ref="B33:G33" si="9">SUM(B34:B37)</f>
        <v>0</v>
      </c>
      <c r="C33" s="48">
        <f t="shared" si="9"/>
        <v>0</v>
      </c>
      <c r="D33" s="48">
        <f t="shared" si="9"/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</row>
    <row r="34" spans="1:7" x14ac:dyDescent="0.2">
      <c r="A34" s="24" t="s">
        <v>119</v>
      </c>
      <c r="B34" s="47">
        <v>0</v>
      </c>
      <c r="C34" s="47">
        <v>0</v>
      </c>
      <c r="D34" s="47">
        <f>B34+C34</f>
        <v>0</v>
      </c>
      <c r="E34" s="47">
        <v>0</v>
      </c>
      <c r="F34" s="47">
        <v>0</v>
      </c>
      <c r="G34" s="47">
        <f t="shared" ref="G34:G37" si="10">D34-E34</f>
        <v>0</v>
      </c>
    </row>
    <row r="35" spans="1:7" ht="22.5" x14ac:dyDescent="0.2">
      <c r="A35" s="24" t="s">
        <v>120</v>
      </c>
      <c r="B35" s="47">
        <v>0</v>
      </c>
      <c r="C35" s="47">
        <v>0</v>
      </c>
      <c r="D35" s="47">
        <f t="shared" ref="D35:D37" si="11">B35+C35</f>
        <v>0</v>
      </c>
      <c r="E35" s="47">
        <v>0</v>
      </c>
      <c r="F35" s="47">
        <v>0</v>
      </c>
      <c r="G35" s="47">
        <f t="shared" si="10"/>
        <v>0</v>
      </c>
    </row>
    <row r="36" spans="1:7" x14ac:dyDescent="0.2">
      <c r="A36" s="24" t="s">
        <v>121</v>
      </c>
      <c r="B36" s="47">
        <v>0</v>
      </c>
      <c r="C36" s="47">
        <v>0</v>
      </c>
      <c r="D36" s="47">
        <f t="shared" si="11"/>
        <v>0</v>
      </c>
      <c r="E36" s="47">
        <v>0</v>
      </c>
      <c r="F36" s="47">
        <v>0</v>
      </c>
      <c r="G36" s="47">
        <f t="shared" si="10"/>
        <v>0</v>
      </c>
    </row>
    <row r="37" spans="1:7" x14ac:dyDescent="0.2">
      <c r="A37" s="24" t="s">
        <v>122</v>
      </c>
      <c r="B37" s="47">
        <v>0</v>
      </c>
      <c r="C37" s="47">
        <v>0</v>
      </c>
      <c r="D37" s="47">
        <f t="shared" si="11"/>
        <v>0</v>
      </c>
      <c r="E37" s="47">
        <v>0</v>
      </c>
      <c r="F37" s="47">
        <v>0</v>
      </c>
      <c r="G37" s="47">
        <f t="shared" si="10"/>
        <v>0</v>
      </c>
    </row>
    <row r="38" spans="1:7" x14ac:dyDescent="0.2">
      <c r="A38" s="17" t="s">
        <v>77</v>
      </c>
      <c r="B38" s="53">
        <f t="shared" ref="B38:G38" si="12">SUM(B33+B23+B15+B6)</f>
        <v>285919781.17000002</v>
      </c>
      <c r="C38" s="53">
        <f t="shared" si="12"/>
        <v>73202322.180000007</v>
      </c>
      <c r="D38" s="53">
        <f t="shared" si="12"/>
        <v>359122103.35000002</v>
      </c>
      <c r="E38" s="53">
        <f t="shared" si="12"/>
        <v>62274593.909999996</v>
      </c>
      <c r="F38" s="53">
        <f t="shared" si="12"/>
        <v>61756215.950000003</v>
      </c>
      <c r="G38" s="53">
        <f t="shared" si="12"/>
        <v>296847509.44</v>
      </c>
    </row>
    <row r="41" spans="1:7" ht="32.25" customHeight="1" x14ac:dyDescent="0.2">
      <c r="A41" s="34"/>
      <c r="D41" s="34"/>
      <c r="E41" s="34"/>
      <c r="F41" s="34"/>
    </row>
    <row r="42" spans="1:7" ht="12" x14ac:dyDescent="0.2">
      <c r="A42" s="35" t="s">
        <v>130</v>
      </c>
      <c r="D42" s="43" t="s">
        <v>131</v>
      </c>
      <c r="E42" s="43"/>
      <c r="F42" s="43"/>
    </row>
    <row r="43" spans="1:7" ht="65.25" customHeight="1" x14ac:dyDescent="0.2">
      <c r="A43" s="36" t="s">
        <v>132</v>
      </c>
      <c r="D43" s="44" t="s">
        <v>133</v>
      </c>
      <c r="E43" s="44"/>
      <c r="F43" s="44"/>
    </row>
    <row r="44" spans="1:7" ht="12" x14ac:dyDescent="0.2">
      <c r="A44" s="35" t="s">
        <v>134</v>
      </c>
      <c r="D44" s="37"/>
      <c r="E44" s="37"/>
    </row>
    <row r="45" spans="1:7" ht="12" x14ac:dyDescent="0.2">
      <c r="A45" s="35" t="s">
        <v>135</v>
      </c>
      <c r="D45" s="45"/>
      <c r="E45" s="45"/>
    </row>
  </sheetData>
  <sheetProtection formatCells="0" formatColumns="0" formatRows="0" autoFilter="0"/>
  <mergeCells count="5">
    <mergeCell ref="G2:G3"/>
    <mergeCell ref="A1:G1"/>
    <mergeCell ref="D42:F42"/>
    <mergeCell ref="D43:F43"/>
    <mergeCell ref="D45:E4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ADMIN</cp:lastModifiedBy>
  <cp:revision/>
  <dcterms:created xsi:type="dcterms:W3CDTF">2014-02-10T03:37:14Z</dcterms:created>
  <dcterms:modified xsi:type="dcterms:W3CDTF">2023-04-27T18:11:07Z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