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3\2do trimestre\"/>
    </mc:Choice>
  </mc:AlternateContent>
  <xr:revisionPtr revIDLastSave="0" documentId="13_ncr:1_{1E59BA67-81EE-4C5E-BE31-96D788453A3C}" xr6:coauthVersionLast="47" xr6:coauthVersionMax="47" xr10:uidLastSave="{00000000-0000-0000-0000-000000000000}"/>
  <bookViews>
    <workbookView xWindow="-120" yWindow="-120" windowWidth="29040" windowHeight="15720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CFG!$A$3:$G$37</definedName>
    <definedName name="_xlnm._FilterDatabase" localSheetId="0" hidden="1">COG!$A$4:$A$77</definedName>
  </definedNames>
  <calcPr calcId="181029"/>
</workbook>
</file>

<file path=xl/calcChain.xml><?xml version="1.0" encoding="utf-8"?>
<calcChain xmlns="http://schemas.openxmlformats.org/spreadsheetml/2006/main">
  <c r="D37" i="5" l="1"/>
  <c r="G37" i="5" s="1"/>
  <c r="D36" i="5"/>
  <c r="G36" i="5" s="1"/>
  <c r="D35" i="5"/>
  <c r="G35" i="5" s="1"/>
  <c r="D34" i="5"/>
  <c r="G34" i="5" s="1"/>
  <c r="G33" i="5" s="1"/>
  <c r="F33" i="5"/>
  <c r="E33" i="5"/>
  <c r="D33" i="5"/>
  <c r="C33" i="5"/>
  <c r="B33" i="5"/>
  <c r="D32" i="5"/>
  <c r="G32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F23" i="5"/>
  <c r="E23" i="5"/>
  <c r="D23" i="5"/>
  <c r="C23" i="5"/>
  <c r="B23" i="5"/>
  <c r="D22" i="5"/>
  <c r="G22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D15" i="5" s="1"/>
  <c r="F15" i="5"/>
  <c r="E15" i="5"/>
  <c r="C15" i="5"/>
  <c r="B15" i="5"/>
  <c r="D14" i="5"/>
  <c r="G14" i="5" s="1"/>
  <c r="D13" i="5"/>
  <c r="G13" i="5" s="1"/>
  <c r="D12" i="5"/>
  <c r="G12" i="5" s="1"/>
  <c r="D11" i="5"/>
  <c r="G11" i="5" s="1"/>
  <c r="D10" i="5"/>
  <c r="G10" i="5" s="1"/>
  <c r="D9" i="5"/>
  <c r="G9" i="5" s="1"/>
  <c r="D8" i="5"/>
  <c r="G8" i="5" s="1"/>
  <c r="D7" i="5"/>
  <c r="G7" i="5" s="1"/>
  <c r="F6" i="5"/>
  <c r="E6" i="5"/>
  <c r="C6" i="5"/>
  <c r="B6" i="5"/>
  <c r="D68" i="4"/>
  <c r="G68" i="4" s="1"/>
  <c r="D61" i="4"/>
  <c r="G61" i="4" s="1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D32" i="4"/>
  <c r="G32" i="4" s="1"/>
  <c r="D31" i="4"/>
  <c r="G31" i="4" s="1"/>
  <c r="D30" i="4"/>
  <c r="G30" i="4" s="1"/>
  <c r="D29" i="4"/>
  <c r="G29" i="4" s="1"/>
  <c r="D28" i="4"/>
  <c r="G28" i="4" s="1"/>
  <c r="D27" i="4"/>
  <c r="G27" i="4" s="1"/>
  <c r="D26" i="4"/>
  <c r="G26" i="4" s="1"/>
  <c r="D25" i="4"/>
  <c r="G25" i="4" s="1"/>
  <c r="D24" i="4"/>
  <c r="G24" i="4" s="1"/>
  <c r="D23" i="4"/>
  <c r="G23" i="4" s="1"/>
  <c r="D22" i="4"/>
  <c r="G22" i="4" s="1"/>
  <c r="D21" i="4"/>
  <c r="G21" i="4" s="1"/>
  <c r="D20" i="4"/>
  <c r="G20" i="4" s="1"/>
  <c r="D19" i="4"/>
  <c r="G19" i="4" s="1"/>
  <c r="D18" i="4"/>
  <c r="G18" i="4" s="1"/>
  <c r="D17" i="4"/>
  <c r="G17" i="4" s="1"/>
  <c r="D16" i="4"/>
  <c r="G16" i="4" s="1"/>
  <c r="D15" i="4"/>
  <c r="G15" i="4" s="1"/>
  <c r="D14" i="4"/>
  <c r="G14" i="4" s="1"/>
  <c r="D13" i="4"/>
  <c r="G13" i="4" s="1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D14" i="8"/>
  <c r="G14" i="8" s="1"/>
  <c r="D12" i="8"/>
  <c r="G12" i="8" s="1"/>
  <c r="D10" i="8"/>
  <c r="G10" i="8" s="1"/>
  <c r="D8" i="8"/>
  <c r="G8" i="8" s="1"/>
  <c r="D6" i="8"/>
  <c r="G6" i="8" s="1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F69" i="6"/>
  <c r="E69" i="6"/>
  <c r="D69" i="6"/>
  <c r="G69" i="6" s="1"/>
  <c r="C69" i="6"/>
  <c r="B69" i="6"/>
  <c r="D68" i="6"/>
  <c r="G68" i="6" s="1"/>
  <c r="D67" i="6"/>
  <c r="G67" i="6" s="1"/>
  <c r="D66" i="6"/>
  <c r="G66" i="6" s="1"/>
  <c r="F65" i="6"/>
  <c r="E65" i="6"/>
  <c r="D65" i="6"/>
  <c r="G65" i="6" s="1"/>
  <c r="C65" i="6"/>
  <c r="B65" i="6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F57" i="6"/>
  <c r="E57" i="6"/>
  <c r="D57" i="6"/>
  <c r="G57" i="6" s="1"/>
  <c r="C57" i="6"/>
  <c r="B57" i="6"/>
  <c r="D56" i="6"/>
  <c r="G56" i="6" s="1"/>
  <c r="D55" i="6"/>
  <c r="G55" i="6" s="1"/>
  <c r="D54" i="6"/>
  <c r="G54" i="6" s="1"/>
  <c r="F53" i="6"/>
  <c r="E53" i="6"/>
  <c r="D53" i="6"/>
  <c r="G53" i="6" s="1"/>
  <c r="C53" i="6"/>
  <c r="B53" i="6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F43" i="6"/>
  <c r="E43" i="6"/>
  <c r="D43" i="6"/>
  <c r="G43" i="6" s="1"/>
  <c r="C43" i="6"/>
  <c r="B43" i="6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F33" i="6"/>
  <c r="E33" i="6"/>
  <c r="D33" i="6"/>
  <c r="G33" i="6" s="1"/>
  <c r="C33" i="6"/>
  <c r="B33" i="6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F23" i="6"/>
  <c r="E23" i="6"/>
  <c r="D23" i="6"/>
  <c r="G23" i="6" s="1"/>
  <c r="C23" i="6"/>
  <c r="B23" i="6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13" i="6"/>
  <c r="E13" i="6"/>
  <c r="D13" i="6"/>
  <c r="G13" i="6" s="1"/>
  <c r="C13" i="6"/>
  <c r="B13" i="6"/>
  <c r="D12" i="6"/>
  <c r="G12" i="6" s="1"/>
  <c r="D11" i="6"/>
  <c r="G11" i="6" s="1"/>
  <c r="D10" i="6"/>
  <c r="G10" i="6" s="1"/>
  <c r="D9" i="6"/>
  <c r="G9" i="6" s="1"/>
  <c r="D8" i="6"/>
  <c r="G8" i="6" s="1"/>
  <c r="D7" i="6"/>
  <c r="G7" i="6" s="1"/>
  <c r="D6" i="6"/>
  <c r="G6" i="6" s="1"/>
  <c r="F5" i="6"/>
  <c r="F77" i="6" s="1"/>
  <c r="E5" i="6"/>
  <c r="E77" i="6" s="1"/>
  <c r="D5" i="6"/>
  <c r="G5" i="6" s="1"/>
  <c r="C5" i="6"/>
  <c r="C77" i="6" s="1"/>
  <c r="B5" i="6"/>
  <c r="B77" i="6" s="1"/>
  <c r="D67" i="4"/>
  <c r="G67" i="4" s="1"/>
  <c r="D66" i="4"/>
  <c r="G66" i="4" s="1"/>
  <c r="D65" i="4"/>
  <c r="G65" i="4" s="1"/>
  <c r="D64" i="4"/>
  <c r="G64" i="4" s="1"/>
  <c r="D63" i="4"/>
  <c r="G63" i="4" s="1"/>
  <c r="D62" i="4"/>
  <c r="G62" i="4" s="1"/>
  <c r="F39" i="4"/>
  <c r="E39" i="4"/>
  <c r="C39" i="4"/>
  <c r="B39" i="4"/>
  <c r="F15" i="8"/>
  <c r="E15" i="8"/>
  <c r="C15" i="8"/>
  <c r="B15" i="8"/>
  <c r="G6" i="5" l="1"/>
  <c r="G23" i="5"/>
  <c r="G16" i="5"/>
  <c r="G15" i="5" s="1"/>
  <c r="D6" i="5"/>
  <c r="G77" i="6"/>
  <c r="D77" i="6"/>
  <c r="B38" i="5"/>
  <c r="C38" i="5"/>
  <c r="G15" i="8"/>
  <c r="E38" i="5"/>
  <c r="F38" i="5"/>
  <c r="G39" i="4"/>
  <c r="D39" i="4"/>
  <c r="D15" i="8"/>
  <c r="D38" i="5" l="1"/>
  <c r="G38" i="5"/>
</calcChain>
</file>

<file path=xl/sharedStrings.xml><?xml version="1.0" encoding="utf-8"?>
<sst xmlns="http://schemas.openxmlformats.org/spreadsheetml/2006/main" count="249" uniqueCount="172">
  <si>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</si>
  <si>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</si>
  <si>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</si>
  <si>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</si>
  <si>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</si>
  <si>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</si>
  <si>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</si>
  <si>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</si>
  <si>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</si>
  <si>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</si>
  <si>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</si>
  <si>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</si>
  <si>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</si>
  <si>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</si>
  <si>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</si>
  <si>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</si>
  <si>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</si>
  <si>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</si>
  <si>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</si>
  <si>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</si>
  <si>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</si>
  <si>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</si>
  <si>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</si>
  <si>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</si>
  <si>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</si>
  <si>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</si>
  <si>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</si>
  <si>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</si>
  <si>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</si>
  <si>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</si>
  <si>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</si>
  <si>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</si>
  <si>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</si>
  <si>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</si>
  <si>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</si>
  <si>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</si>
  <si>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</si>
  <si>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</si>
  <si>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</si>
  <si>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</si>
  <si>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</si>
  <si>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</si>
  <si>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</si>
  <si>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</si>
  <si>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</si>
  <si>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</si>
  <si>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</si>
  <si>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</si>
  <si>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</si>
  <si>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</si>
  <si>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</si>
  <si>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</si>
  <si>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</si>
  <si>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</si>
  <si>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</si>
  <si>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</si>
  <si>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</si>
  <si>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</si>
  <si>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</si>
  <si>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</si>
  <si>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</si>
  <si>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</si>
  <si>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</si>
  <si>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</si>
  <si>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</si>
  <si>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</si>
  <si>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</si>
  <si>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</si>
  <si>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</si>
  <si>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</si>
  <si>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</si>
  <si>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</si>
  <si>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</si>
  <si>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</si>
  <si>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</si>
  <si>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</si>
  <si>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</si>
  <si>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</si>
  <si>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</si>
  <si>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</si>
  <si>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</si>
  <si>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</si>
  <si>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</si>
  <si>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</si>
  <si>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</si>
  <si>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</si>
  <si>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</si>
  <si>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</si>
  <si>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</si>
  <si>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</si>
  <si>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</si>
  <si>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</si>
  <si>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</si>
  <si>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</si>
  <si>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</si>
  <si>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</si>
  <si>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</si>
  <si>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</si>
  <si>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</si>
  <si>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</si>
  <si>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</si>
  <si>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</si>
  <si>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</si>
  <si>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</si>
  <si>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</si>
  <si>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</si>
  <si>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</si>
  <si>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</si>
  <si>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</si>
  <si>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</si>
  <si>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</si>
  <si>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</si>
  <si>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</si>
  <si>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</si>
  <si>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</si>
  <si>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</si>
  <si>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</si>
  <si>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</si>
  <si>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</si>
  <si>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</si>
  <si>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</si>
  <si>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</si>
  <si>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Inversiones Financieras y Otras Provisiones</t>
  </si>
  <si>
    <t>Participaciones y Aportaciones</t>
  </si>
  <si>
    <t>Materiales y Suministros</t>
  </si>
  <si>
    <t>Transferencias, Asignaciones, Subsidios y Otras Ayudas</t>
  </si>
  <si>
    <t>Bienes Muebles, Inmuebles e Intangibles</t>
  </si>
  <si>
    <t>C. ALMA DENISSE SANCHEZ BARRAGAN</t>
  </si>
  <si>
    <t>L.A.I. MARTIN HEBER LOPEZ ORTEGA</t>
  </si>
  <si>
    <t xml:space="preserve">PRESIDENTA MUNICIPAL </t>
  </si>
  <si>
    <t>SINDICO MUNICIPAL Y COMISIONADO DE HACIENDA</t>
  </si>
  <si>
    <t>LC GUILLERMO SIERRA BLANCO</t>
  </si>
  <si>
    <t>TESORERO MUNICIPAL</t>
  </si>
  <si>
    <t>31111M200010100 PRESIDENCIA MUNICIPAL</t>
  </si>
  <si>
    <t>31111M200010200 UNIDAD DE ACCESO A LA IN</t>
  </si>
  <si>
    <t>31111M200010300 COMUNICACIÓN SOCIAL</t>
  </si>
  <si>
    <t>31111M200020000 SINDICATURA</t>
  </si>
  <si>
    <t>31111M200030000 REGIDORES</t>
  </si>
  <si>
    <t>31111M200040000 DELEGADOS</t>
  </si>
  <si>
    <t>31111M200050100 SECRETARIA DEL H. AYUNTA</t>
  </si>
  <si>
    <t>31111M200050200 ASESORIA JURIDICA</t>
  </si>
  <si>
    <t>31111M200050300 ARCHIVO HISTORICO</t>
  </si>
  <si>
    <t>31111M200050400 JUEZ MUNICIPAL</t>
  </si>
  <si>
    <t>31111M200050500 OFICINA DE ENLACE SRE</t>
  </si>
  <si>
    <t>31111M200060100 TESORERIA</t>
  </si>
  <si>
    <t>31111M200060200 FISCALIZACION</t>
  </si>
  <si>
    <t>31111M200060300 CATASTRO E IMPUESTO PRED</t>
  </si>
  <si>
    <t>31111M200070100 DESARROLLO SOCIAL</t>
  </si>
  <si>
    <t>31111M200070200 INSTITUTO DE LA MUJER</t>
  </si>
  <si>
    <t>31111M200070300 DESARROLLO RURAL</t>
  </si>
  <si>
    <t>31111M200080000 CONTRALORIA MUNICIPAL</t>
  </si>
  <si>
    <t>31111M200090100 SEGURIDAD PUBLICA</t>
  </si>
  <si>
    <t>31111M200090200 MOVILIDAD</t>
  </si>
  <si>
    <t>31111M200100000 DIRECCION DE OBRAS PUBLI</t>
  </si>
  <si>
    <t>31111M200110100 SERVICIOS MUNICIPALES</t>
  </si>
  <si>
    <t>31111M200110200 LIMPIA</t>
  </si>
  <si>
    <t>31111M200110300 PARQUES Y JARDINES</t>
  </si>
  <si>
    <t>31111M200110400 MERCADO MUNICIPAL</t>
  </si>
  <si>
    <t>31111M200110500 PANTEONES</t>
  </si>
  <si>
    <t>31111M200110600 ALUMBRADO PUBLICO</t>
  </si>
  <si>
    <t>31111M200110700 ZOOLOGICO</t>
  </si>
  <si>
    <t>31111M200120000 OFICIALIA MAYOR</t>
  </si>
  <si>
    <t>31111M200130100 EDUCACION Y DEPORTES</t>
  </si>
  <si>
    <t>31111M200130200 UNIVERSIDAD VIRTUAL</t>
  </si>
  <si>
    <t>31111M200140000 DIR DES URBANO ORD TERRI</t>
  </si>
  <si>
    <t>31111M200150000 DIRECCION DE DESARROLLO</t>
  </si>
  <si>
    <t>Municipio Moroleón Guanajuato
Estado Analítico del Ejercicio del Presupuesto de Egresos
Clasificación Administrativa
Del 1 de Enero al 31 de Marzo de 2023</t>
  </si>
  <si>
    <t>Municipio Moroleón Guanajuato
Estado Analítico del Ejercicio del Presupuesto de Egresos
Clasificación por Objeto del Gasto (Capítulo y Concepto)
Del 01 Enero al 30 de Junio de 2023</t>
  </si>
  <si>
    <t>Municipio Moroleón Guanajuato
Estado Analítico del Ejercicio del Presupuesto de Egresos
Clasificación Económica (por Tipo de Gasto)
Del 01 Enero al 31 de Junio de 2023</t>
  </si>
  <si>
    <t>Municipio Moroleón Guanajuato
Estado Analítico del Ejercicio del Presupuesto de Egresos
Clasificación Administrativa
Del 1 de Enero al 30 de Junio  de 2023</t>
  </si>
  <si>
    <t>Coordinación de la Política de Gobierno</t>
  </si>
  <si>
    <t>Municipio Moroleón, Guanajuato
Estado Analítico del Ejercicio del Presupuesto de Egresos
Clasificación Funcional (Finalidad y Función)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</si>
</sst>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0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5" xfId="9" applyNumberFormat="1" applyFont="1" applyFill="1" applyBorder="1" applyAlignment="1">
      <alignment horizontal="center" vertical="center" wrapText="1"/>
    </xf>
    <xf numFmtId="0" fontId="6" fillId="2" borderId="5" xfId="9" applyFont="1" applyFill="1" applyBorder="1" applyAlignment="1">
      <alignment horizontal="center" vertical="center" wrapText="1"/>
    </xf>
    <xf numFmtId="4" fontId="2" fillId="0" borderId="10" xfId="0" applyNumberFormat="1" applyFont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6" fillId="0" borderId="0" xfId="9" applyFont="1" applyAlignment="1" applyProtection="1">
      <alignment horizontal="center" vertical="center" wrapText="1"/>
      <protection locked="0"/>
    </xf>
    <xf numFmtId="4" fontId="0" fillId="0" borderId="10" xfId="0" applyNumberFormat="1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1" xfId="0" applyNumberFormat="1" applyBorder="1" applyProtection="1">
      <protection locked="0"/>
    </xf>
    <xf numFmtId="0" fontId="6" fillId="0" borderId="1" xfId="0" applyFont="1" applyBorder="1" applyAlignment="1">
      <alignment horizontal="left" vertical="center"/>
    </xf>
    <xf numFmtId="0" fontId="6" fillId="2" borderId="6" xfId="9" applyFont="1" applyFill="1" applyBorder="1" applyAlignment="1" applyProtection="1">
      <alignment horizontal="centerContinuous" vertical="center" wrapText="1"/>
      <protection locked="0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6" fillId="0" borderId="1" xfId="0" applyFont="1" applyBorder="1" applyAlignment="1">
      <alignment horizontal="left"/>
    </xf>
    <xf numFmtId="0" fontId="0" fillId="0" borderId="4" xfId="0" applyBorder="1" applyProtection="1">
      <protection locked="0"/>
    </xf>
    <xf numFmtId="0" fontId="8" fillId="0" borderId="0" xfId="7" applyFont="1" applyAlignment="1" applyProtection="1">
      <alignment horizontal="center" wrapText="1"/>
      <protection locked="0"/>
    </xf>
    <xf numFmtId="0" fontId="8" fillId="0" borderId="4" xfId="7" applyFont="1" applyBorder="1" applyAlignment="1" applyProtection="1">
      <alignment horizontal="center" vertical="top" wrapText="1"/>
      <protection locked="0"/>
    </xf>
    <xf numFmtId="0" fontId="8" fillId="0" borderId="0" xfId="7" applyFont="1" applyProtection="1">
      <protection locked="0"/>
    </xf>
    <xf numFmtId="4" fontId="6" fillId="0" borderId="10" xfId="0" applyNumberFormat="1" applyFont="1" applyBorder="1" applyProtection="1">
      <protection locked="0"/>
    </xf>
    <xf numFmtId="4" fontId="6" fillId="0" borderId="12" xfId="0" applyNumberFormat="1" applyFont="1" applyBorder="1" applyProtection="1">
      <protection locked="0"/>
    </xf>
    <xf numFmtId="4" fontId="6" fillId="0" borderId="11" xfId="0" applyNumberFormat="1" applyFont="1" applyBorder="1" applyProtection="1">
      <protection locked="0"/>
    </xf>
    <xf numFmtId="4" fontId="6" fillId="0" borderId="5" xfId="0" applyNumberFormat="1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9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  <xf numFmtId="0" fontId="8" fillId="0" borderId="0" xfId="7" applyFont="1" applyAlignment="1" applyProtection="1">
      <alignment horizontal="center" wrapText="1"/>
      <protection locked="0"/>
    </xf>
    <xf numFmtId="0" fontId="8" fillId="0" borderId="0" xfId="7" applyFont="1" applyAlignment="1" applyProtection="1">
      <alignment horizontal="center" vertical="top" wrapText="1"/>
      <protection locked="0"/>
    </xf>
    <xf numFmtId="0" fontId="8" fillId="0" borderId="0" xfId="7" applyFont="1" applyAlignment="1" applyProtection="1">
      <alignment horizontal="center"/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>
      <alignment horizontal="center" vertical="center"/>
    </xf>
    <xf numFmtId="0" fontId="6" fillId="2" borderId="12" xfId="9" applyFont="1" applyFill="1" applyBorder="1" applyAlignment="1">
      <alignment horizontal="center" vertical="center"/>
    </xf>
    <xf numFmtId="0" fontId="6" fillId="2" borderId="11" xfId="9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 indent="1"/>
    </xf>
    <xf numFmtId="0" fontId="6" fillId="0" borderId="6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 indent="1"/>
      <protection locked="0"/>
    </xf>
    <xf numFmtId="0" fontId="6" fillId="0" borderId="6" xfId="0" applyFont="1" applyBorder="1" applyAlignment="1" applyProtection="1">
      <alignment horizontal="left" indent="1"/>
      <protection locked="0"/>
    </xf>
    <xf numFmtId="0" fontId="0" fillId="0" borderId="10" xfId="0" applyBorder="1" applyProtection="1">
      <protection locked="0"/>
    </xf>
    <xf numFmtId="0" fontId="0" fillId="0" borderId="12" xfId="0" applyBorder="1" applyAlignment="1" applyProtection="1">
      <alignment horizontal="left" wrapText="1" indent="1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 indent="1"/>
      <protection locked="0"/>
    </xf>
    <xf numFmtId="0" fontId="2" fillId="0" borderId="12" xfId="0" applyFont="1" applyBorder="1" applyAlignment="1">
      <alignment horizontal="left" indent="1"/>
    </xf>
    <xf numFmtId="0" fontId="2" fillId="0" borderId="12" xfId="0" applyFont="1" applyBorder="1"/>
    <xf numFmtId="0" fontId="2" fillId="0" borderId="11" xfId="0" applyFont="1" applyBorder="1"/>
    <xf numFmtId="0" fontId="6" fillId="0" borderId="11" xfId="0" applyFont="1" applyBorder="1" applyAlignment="1" applyProtection="1">
      <alignment horizontal="left" indent="1"/>
      <protection locked="0"/>
    </xf>
    <xf numFmtId="0" fontId="2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left"/>
    </xf>
    <xf numFmtId="0" fontId="2" fillId="0" borderId="13" xfId="0" applyFont="1" applyBorder="1" applyAlignment="1">
      <alignment horizontal="left" indent="1"/>
    </xf>
    <xf numFmtId="0" fontId="6" fillId="0" borderId="13" xfId="0" applyFont="1" applyBorder="1" applyAlignment="1" applyProtection="1">
      <alignment horizont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4"/>
  <sheetViews>
    <sheetView showGridLines="0" tabSelected="1" workbookViewId="0">
      <selection sqref="A1:G77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29" t="s">
        <v>167</v>
      </c>
      <c r="B1" s="30"/>
      <c r="C1" s="30"/>
      <c r="D1" s="30"/>
      <c r="E1" s="30"/>
      <c r="F1" s="30"/>
      <c r="G1" s="31"/>
    </row>
    <row r="2" spans="1:7" x14ac:dyDescent="0.2">
      <c r="A2" s="40"/>
      <c r="B2" s="15" t="s">
        <v>0</v>
      </c>
      <c r="C2" s="16"/>
      <c r="D2" s="16"/>
      <c r="E2" s="16"/>
      <c r="F2" s="17"/>
      <c r="G2" s="32" t="s">
        <v>7</v>
      </c>
    </row>
    <row r="3" spans="1:7" ht="24.95" customHeight="1" x14ac:dyDescent="0.2">
      <c r="A3" s="41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3"/>
    </row>
    <row r="4" spans="1:7" x14ac:dyDescent="0.2">
      <c r="A4" s="42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19" t="s">
        <v>10</v>
      </c>
      <c r="B5" s="24">
        <f>SUM(B6:B12)</f>
        <v>135769468.44</v>
      </c>
      <c r="C5" s="24">
        <f>SUM(C6:C12)</f>
        <v>6089975.3600000003</v>
      </c>
      <c r="D5" s="24">
        <f>B5+C5</f>
        <v>141859443.80000001</v>
      </c>
      <c r="E5" s="24">
        <f>SUM(E6:E12)</f>
        <v>57961094.740000002</v>
      </c>
      <c r="F5" s="24">
        <f>SUM(F6:F12)</f>
        <v>48962874.119999997</v>
      </c>
      <c r="G5" s="24">
        <f>D5-E5</f>
        <v>83898349.060000002</v>
      </c>
    </row>
    <row r="6" spans="1:7" x14ac:dyDescent="0.2">
      <c r="A6" s="56" t="s">
        <v>11</v>
      </c>
      <c r="B6" s="6">
        <v>77325236.090000004</v>
      </c>
      <c r="C6" s="6">
        <v>630355</v>
      </c>
      <c r="D6" s="6">
        <f t="shared" ref="D6:D69" si="0">B6+C6</f>
        <v>77955591.090000004</v>
      </c>
      <c r="E6" s="6">
        <v>35043063</v>
      </c>
      <c r="F6" s="6">
        <v>29163681</v>
      </c>
      <c r="G6" s="6">
        <f t="shared" ref="G6:G69" si="1">D6-E6</f>
        <v>42912528.090000004</v>
      </c>
    </row>
    <row r="7" spans="1:7" x14ac:dyDescent="0.2">
      <c r="A7" s="56" t="s">
        <v>12</v>
      </c>
      <c r="B7" s="6">
        <v>825924</v>
      </c>
      <c r="C7" s="6">
        <v>-457800</v>
      </c>
      <c r="D7" s="6">
        <f t="shared" si="0"/>
        <v>368124</v>
      </c>
      <c r="E7" s="6">
        <v>140440</v>
      </c>
      <c r="F7" s="6">
        <v>97840</v>
      </c>
      <c r="G7" s="6">
        <f t="shared" si="1"/>
        <v>227684</v>
      </c>
    </row>
    <row r="8" spans="1:7" x14ac:dyDescent="0.2">
      <c r="A8" s="56" t="s">
        <v>13</v>
      </c>
      <c r="B8" s="6">
        <v>17742590.77</v>
      </c>
      <c r="C8" s="6">
        <v>372569.2</v>
      </c>
      <c r="D8" s="6">
        <f t="shared" si="0"/>
        <v>18115159.969999999</v>
      </c>
      <c r="E8" s="6">
        <v>1497557.57</v>
      </c>
      <c r="F8" s="6">
        <v>1453306.24</v>
      </c>
      <c r="G8" s="6">
        <f t="shared" si="1"/>
        <v>16617602.399999999</v>
      </c>
    </row>
    <row r="9" spans="1:7" x14ac:dyDescent="0.2">
      <c r="A9" s="56" t="s">
        <v>14</v>
      </c>
      <c r="B9" s="6">
        <v>656000</v>
      </c>
      <c r="C9" s="6">
        <v>0</v>
      </c>
      <c r="D9" s="6">
        <f t="shared" si="0"/>
        <v>656000</v>
      </c>
      <c r="E9" s="6">
        <v>428679.45</v>
      </c>
      <c r="F9" s="6">
        <v>390108.15999999997</v>
      </c>
      <c r="G9" s="6">
        <f t="shared" si="1"/>
        <v>227320.55</v>
      </c>
    </row>
    <row r="10" spans="1:7" x14ac:dyDescent="0.2">
      <c r="A10" s="56" t="s">
        <v>15</v>
      </c>
      <c r="B10" s="6">
        <v>39219717.579999998</v>
      </c>
      <c r="C10" s="6">
        <v>5544851.1600000001</v>
      </c>
      <c r="D10" s="6">
        <f t="shared" si="0"/>
        <v>44764568.739999995</v>
      </c>
      <c r="E10" s="6">
        <v>20851354.719999999</v>
      </c>
      <c r="F10" s="6">
        <v>17857938.719999999</v>
      </c>
      <c r="G10" s="6">
        <f t="shared" si="1"/>
        <v>23913214.019999996</v>
      </c>
    </row>
    <row r="11" spans="1:7" x14ac:dyDescent="0.2">
      <c r="A11" s="56" t="s">
        <v>16</v>
      </c>
      <c r="B11" s="6">
        <v>0</v>
      </c>
      <c r="C11" s="6">
        <v>0</v>
      </c>
      <c r="D11" s="6">
        <f t="shared" si="0"/>
        <v>0</v>
      </c>
      <c r="E11" s="6">
        <v>0</v>
      </c>
      <c r="F11" s="6">
        <v>0</v>
      </c>
      <c r="G11" s="6">
        <f t="shared" si="1"/>
        <v>0</v>
      </c>
    </row>
    <row r="12" spans="1:7" x14ac:dyDescent="0.2">
      <c r="A12" s="56" t="s">
        <v>17</v>
      </c>
      <c r="B12" s="6">
        <v>0</v>
      </c>
      <c r="C12" s="6">
        <v>0</v>
      </c>
      <c r="D12" s="6">
        <f t="shared" si="0"/>
        <v>0</v>
      </c>
      <c r="E12" s="6">
        <v>0</v>
      </c>
      <c r="F12" s="6">
        <v>0</v>
      </c>
      <c r="G12" s="6">
        <f t="shared" si="1"/>
        <v>0</v>
      </c>
    </row>
    <row r="13" spans="1:7" x14ac:dyDescent="0.2">
      <c r="A13" s="19" t="s">
        <v>124</v>
      </c>
      <c r="B13" s="25">
        <f>SUM(B14:B22)</f>
        <v>20540963.240000002</v>
      </c>
      <c r="C13" s="25">
        <f>SUM(C14:C22)</f>
        <v>1415803.2799999998</v>
      </c>
      <c r="D13" s="25">
        <f t="shared" si="0"/>
        <v>21956766.520000003</v>
      </c>
      <c r="E13" s="25">
        <f>SUM(E14:E22)</f>
        <v>9735652.7199999988</v>
      </c>
      <c r="F13" s="25">
        <f>SUM(F14:F22)</f>
        <v>9502896.1799999997</v>
      </c>
      <c r="G13" s="25">
        <f t="shared" si="1"/>
        <v>12221113.800000004</v>
      </c>
    </row>
    <row r="14" spans="1:7" x14ac:dyDescent="0.2">
      <c r="A14" s="56" t="s">
        <v>18</v>
      </c>
      <c r="B14" s="6">
        <v>1203700</v>
      </c>
      <c r="C14" s="6">
        <v>52035</v>
      </c>
      <c r="D14" s="6">
        <f t="shared" si="0"/>
        <v>1255735</v>
      </c>
      <c r="E14" s="6">
        <v>299249.09999999998</v>
      </c>
      <c r="F14" s="6">
        <v>255507.6</v>
      </c>
      <c r="G14" s="6">
        <f t="shared" si="1"/>
        <v>956485.9</v>
      </c>
    </row>
    <row r="15" spans="1:7" x14ac:dyDescent="0.2">
      <c r="A15" s="56" t="s">
        <v>19</v>
      </c>
      <c r="B15" s="6">
        <v>1326300</v>
      </c>
      <c r="C15" s="6">
        <v>505500</v>
      </c>
      <c r="D15" s="6">
        <f t="shared" si="0"/>
        <v>1831800</v>
      </c>
      <c r="E15" s="6">
        <v>774367.05</v>
      </c>
      <c r="F15" s="6">
        <v>765167.05</v>
      </c>
      <c r="G15" s="6">
        <f t="shared" si="1"/>
        <v>1057432.95</v>
      </c>
    </row>
    <row r="16" spans="1:7" x14ac:dyDescent="0.2">
      <c r="A16" s="56" t="s">
        <v>20</v>
      </c>
      <c r="B16" s="6">
        <v>13000</v>
      </c>
      <c r="C16" s="6">
        <v>0</v>
      </c>
      <c r="D16" s="6">
        <f t="shared" si="0"/>
        <v>13000</v>
      </c>
      <c r="E16" s="6">
        <v>0</v>
      </c>
      <c r="F16" s="6">
        <v>0</v>
      </c>
      <c r="G16" s="6">
        <f t="shared" si="1"/>
        <v>13000</v>
      </c>
    </row>
    <row r="17" spans="1:7" x14ac:dyDescent="0.2">
      <c r="A17" s="56" t="s">
        <v>21</v>
      </c>
      <c r="B17" s="6">
        <v>1036798</v>
      </c>
      <c r="C17" s="6">
        <v>1975588</v>
      </c>
      <c r="D17" s="6">
        <f t="shared" si="0"/>
        <v>3012386</v>
      </c>
      <c r="E17" s="6">
        <v>1355893.28</v>
      </c>
      <c r="F17" s="6">
        <v>1301155.28</v>
      </c>
      <c r="G17" s="6">
        <f t="shared" si="1"/>
        <v>1656492.72</v>
      </c>
    </row>
    <row r="18" spans="1:7" x14ac:dyDescent="0.2">
      <c r="A18" s="56" t="s">
        <v>22</v>
      </c>
      <c r="B18" s="6">
        <v>3115465.24</v>
      </c>
      <c r="C18" s="6">
        <v>-2882293.72</v>
      </c>
      <c r="D18" s="6">
        <f t="shared" si="0"/>
        <v>233171.52000000002</v>
      </c>
      <c r="E18" s="6">
        <v>56343.519999999997</v>
      </c>
      <c r="F18" s="6">
        <v>54458.52</v>
      </c>
      <c r="G18" s="6">
        <f t="shared" si="1"/>
        <v>176828.00000000003</v>
      </c>
    </row>
    <row r="19" spans="1:7" x14ac:dyDescent="0.2">
      <c r="A19" s="56" t="s">
        <v>23</v>
      </c>
      <c r="B19" s="6">
        <v>11499700</v>
      </c>
      <c r="C19" s="6">
        <v>861900</v>
      </c>
      <c r="D19" s="6">
        <f t="shared" si="0"/>
        <v>12361600</v>
      </c>
      <c r="E19" s="6">
        <v>6398035.2699999996</v>
      </c>
      <c r="F19" s="6">
        <v>6373351.6299999999</v>
      </c>
      <c r="G19" s="6">
        <f t="shared" si="1"/>
        <v>5963564.7300000004</v>
      </c>
    </row>
    <row r="20" spans="1:7" x14ac:dyDescent="0.2">
      <c r="A20" s="56" t="s">
        <v>24</v>
      </c>
      <c r="B20" s="6">
        <v>85500</v>
      </c>
      <c r="C20" s="6">
        <v>807900</v>
      </c>
      <c r="D20" s="6">
        <f t="shared" si="0"/>
        <v>893400</v>
      </c>
      <c r="E20" s="6">
        <v>125199.03999999999</v>
      </c>
      <c r="F20" s="6">
        <v>100994.04</v>
      </c>
      <c r="G20" s="6">
        <f t="shared" si="1"/>
        <v>768200.96</v>
      </c>
    </row>
    <row r="21" spans="1:7" x14ac:dyDescent="0.2">
      <c r="A21" s="56" t="s">
        <v>25</v>
      </c>
      <c r="B21" s="6">
        <v>0</v>
      </c>
      <c r="C21" s="6">
        <v>0</v>
      </c>
      <c r="D21" s="6">
        <f t="shared" si="0"/>
        <v>0</v>
      </c>
      <c r="E21" s="6">
        <v>0</v>
      </c>
      <c r="F21" s="6">
        <v>0</v>
      </c>
      <c r="G21" s="6">
        <f t="shared" si="1"/>
        <v>0</v>
      </c>
    </row>
    <row r="22" spans="1:7" x14ac:dyDescent="0.2">
      <c r="A22" s="56" t="s">
        <v>26</v>
      </c>
      <c r="B22" s="6">
        <v>2260500</v>
      </c>
      <c r="C22" s="6">
        <v>95174</v>
      </c>
      <c r="D22" s="6">
        <f t="shared" si="0"/>
        <v>2355674</v>
      </c>
      <c r="E22" s="6">
        <v>726565.46</v>
      </c>
      <c r="F22" s="6">
        <v>652262.06000000006</v>
      </c>
      <c r="G22" s="6">
        <f t="shared" si="1"/>
        <v>1629108.54</v>
      </c>
    </row>
    <row r="23" spans="1:7" x14ac:dyDescent="0.2">
      <c r="A23" s="19" t="s">
        <v>27</v>
      </c>
      <c r="B23" s="25">
        <f>SUM(B24:B32)</f>
        <v>21713860.030000001</v>
      </c>
      <c r="C23" s="25">
        <f>SUM(C24:C32)</f>
        <v>5652716.25</v>
      </c>
      <c r="D23" s="25">
        <f t="shared" si="0"/>
        <v>27366576.280000001</v>
      </c>
      <c r="E23" s="25">
        <f>SUM(E24:E32)</f>
        <v>11488477.300000001</v>
      </c>
      <c r="F23" s="25">
        <f>SUM(F24:F32)</f>
        <v>11058787.189999999</v>
      </c>
      <c r="G23" s="25">
        <f t="shared" si="1"/>
        <v>15878098.98</v>
      </c>
    </row>
    <row r="24" spans="1:7" x14ac:dyDescent="0.2">
      <c r="A24" s="56" t="s">
        <v>28</v>
      </c>
      <c r="B24" s="6">
        <v>4058794.12</v>
      </c>
      <c r="C24" s="6">
        <v>401123.3</v>
      </c>
      <c r="D24" s="6">
        <f t="shared" si="0"/>
        <v>4459917.42</v>
      </c>
      <c r="E24" s="6">
        <v>1184622.55</v>
      </c>
      <c r="F24" s="6">
        <v>1184622.55</v>
      </c>
      <c r="G24" s="6">
        <f t="shared" si="1"/>
        <v>3275294.87</v>
      </c>
    </row>
    <row r="25" spans="1:7" x14ac:dyDescent="0.2">
      <c r="A25" s="56" t="s">
        <v>29</v>
      </c>
      <c r="B25" s="6">
        <v>300000</v>
      </c>
      <c r="C25" s="6">
        <v>1453520</v>
      </c>
      <c r="D25" s="6">
        <f t="shared" si="0"/>
        <v>1753520</v>
      </c>
      <c r="E25" s="6">
        <v>16370</v>
      </c>
      <c r="F25" s="6">
        <v>16370</v>
      </c>
      <c r="G25" s="6">
        <f t="shared" si="1"/>
        <v>1737150</v>
      </c>
    </row>
    <row r="26" spans="1:7" x14ac:dyDescent="0.2">
      <c r="A26" s="56" t="s">
        <v>30</v>
      </c>
      <c r="B26" s="6">
        <v>700008</v>
      </c>
      <c r="C26" s="6">
        <v>1344580</v>
      </c>
      <c r="D26" s="6">
        <f t="shared" si="0"/>
        <v>2044588</v>
      </c>
      <c r="E26" s="6">
        <v>519215</v>
      </c>
      <c r="F26" s="6">
        <v>501955</v>
      </c>
      <c r="G26" s="6">
        <f t="shared" si="1"/>
        <v>1525373</v>
      </c>
    </row>
    <row r="27" spans="1:7" x14ac:dyDescent="0.2">
      <c r="A27" s="56" t="s">
        <v>31</v>
      </c>
      <c r="B27" s="6">
        <v>489200</v>
      </c>
      <c r="C27" s="6">
        <v>374100</v>
      </c>
      <c r="D27" s="6">
        <f t="shared" si="0"/>
        <v>863300</v>
      </c>
      <c r="E27" s="6">
        <v>562528.9</v>
      </c>
      <c r="F27" s="6">
        <v>562528.9</v>
      </c>
      <c r="G27" s="6">
        <f t="shared" si="1"/>
        <v>300771.09999999998</v>
      </c>
    </row>
    <row r="28" spans="1:7" x14ac:dyDescent="0.2">
      <c r="A28" s="56" t="s">
        <v>32</v>
      </c>
      <c r="B28" s="6">
        <v>597500</v>
      </c>
      <c r="C28" s="6">
        <v>356114</v>
      </c>
      <c r="D28" s="6">
        <f t="shared" si="0"/>
        <v>953614</v>
      </c>
      <c r="E28" s="6">
        <v>452822.38</v>
      </c>
      <c r="F28" s="6">
        <v>447342.38</v>
      </c>
      <c r="G28" s="6">
        <f t="shared" si="1"/>
        <v>500791.62</v>
      </c>
    </row>
    <row r="29" spans="1:7" x14ac:dyDescent="0.2">
      <c r="A29" s="56" t="s">
        <v>33</v>
      </c>
      <c r="B29" s="6">
        <v>948900</v>
      </c>
      <c r="C29" s="6">
        <v>-24660</v>
      </c>
      <c r="D29" s="6">
        <f t="shared" si="0"/>
        <v>924240</v>
      </c>
      <c r="E29" s="6">
        <v>178178.15</v>
      </c>
      <c r="F29" s="6">
        <v>176659.54</v>
      </c>
      <c r="G29" s="6">
        <f t="shared" si="1"/>
        <v>746061.85</v>
      </c>
    </row>
    <row r="30" spans="1:7" x14ac:dyDescent="0.2">
      <c r="A30" s="56" t="s">
        <v>34</v>
      </c>
      <c r="B30" s="6">
        <v>332550</v>
      </c>
      <c r="C30" s="6">
        <v>34998.42</v>
      </c>
      <c r="D30" s="6">
        <f t="shared" si="0"/>
        <v>367548.42</v>
      </c>
      <c r="E30" s="6">
        <v>133486.07999999999</v>
      </c>
      <c r="F30" s="6">
        <v>133486.07999999999</v>
      </c>
      <c r="G30" s="6">
        <f t="shared" si="1"/>
        <v>234062.34</v>
      </c>
    </row>
    <row r="31" spans="1:7" x14ac:dyDescent="0.2">
      <c r="A31" s="56" t="s">
        <v>35</v>
      </c>
      <c r="B31" s="6">
        <v>3449952.35</v>
      </c>
      <c r="C31" s="6">
        <v>1670940.53</v>
      </c>
      <c r="D31" s="6">
        <f t="shared" si="0"/>
        <v>5120892.88</v>
      </c>
      <c r="E31" s="6">
        <v>2196955.64</v>
      </c>
      <c r="F31" s="6">
        <v>2196359.7200000002</v>
      </c>
      <c r="G31" s="6">
        <f t="shared" si="1"/>
        <v>2923937.2399999998</v>
      </c>
    </row>
    <row r="32" spans="1:7" x14ac:dyDescent="0.2">
      <c r="A32" s="56" t="s">
        <v>36</v>
      </c>
      <c r="B32" s="6">
        <v>10836955.560000001</v>
      </c>
      <c r="C32" s="6">
        <v>42000</v>
      </c>
      <c r="D32" s="6">
        <f t="shared" si="0"/>
        <v>10878955.560000001</v>
      </c>
      <c r="E32" s="6">
        <v>6244298.5999999996</v>
      </c>
      <c r="F32" s="6">
        <v>5839463.0199999996</v>
      </c>
      <c r="G32" s="6">
        <f t="shared" si="1"/>
        <v>4634656.9600000009</v>
      </c>
    </row>
    <row r="33" spans="1:7" x14ac:dyDescent="0.2">
      <c r="A33" s="19" t="s">
        <v>125</v>
      </c>
      <c r="B33" s="25">
        <f>SUM(B34:B42)</f>
        <v>37732736.659999996</v>
      </c>
      <c r="C33" s="25">
        <f>SUM(C34:C42)</f>
        <v>14655113.460000001</v>
      </c>
      <c r="D33" s="25">
        <f t="shared" si="0"/>
        <v>52387850.119999997</v>
      </c>
      <c r="E33" s="25">
        <f>SUM(E34:E42)</f>
        <v>23353419.07</v>
      </c>
      <c r="F33" s="25">
        <f>SUM(F34:F42)</f>
        <v>22657331.530000001</v>
      </c>
      <c r="G33" s="25">
        <f t="shared" si="1"/>
        <v>29034431.049999997</v>
      </c>
    </row>
    <row r="34" spans="1:7" x14ac:dyDescent="0.2">
      <c r="A34" s="56" t="s">
        <v>37</v>
      </c>
      <c r="B34" s="6">
        <v>24206499.989999998</v>
      </c>
      <c r="C34" s="6">
        <v>2600000</v>
      </c>
      <c r="D34" s="6">
        <f t="shared" si="0"/>
        <v>26806499.989999998</v>
      </c>
      <c r="E34" s="6">
        <v>13403249.92</v>
      </c>
      <c r="F34" s="6">
        <v>13403249.92</v>
      </c>
      <c r="G34" s="6">
        <f t="shared" si="1"/>
        <v>13403250.069999998</v>
      </c>
    </row>
    <row r="35" spans="1:7" x14ac:dyDescent="0.2">
      <c r="A35" s="56" t="s">
        <v>38</v>
      </c>
      <c r="B35" s="6">
        <v>0</v>
      </c>
      <c r="C35" s="6">
        <v>0</v>
      </c>
      <c r="D35" s="6">
        <f t="shared" si="0"/>
        <v>0</v>
      </c>
      <c r="E35" s="6">
        <v>0</v>
      </c>
      <c r="F35" s="6">
        <v>0</v>
      </c>
      <c r="G35" s="6">
        <f t="shared" si="1"/>
        <v>0</v>
      </c>
    </row>
    <row r="36" spans="1:7" x14ac:dyDescent="0.2">
      <c r="A36" s="56" t="s">
        <v>39</v>
      </c>
      <c r="B36" s="6">
        <v>0</v>
      </c>
      <c r="C36" s="6">
        <v>0</v>
      </c>
      <c r="D36" s="6">
        <f t="shared" si="0"/>
        <v>0</v>
      </c>
      <c r="E36" s="6">
        <v>0</v>
      </c>
      <c r="F36" s="6">
        <v>0</v>
      </c>
      <c r="G36" s="6">
        <f t="shared" si="1"/>
        <v>0</v>
      </c>
    </row>
    <row r="37" spans="1:7" x14ac:dyDescent="0.2">
      <c r="A37" s="56" t="s">
        <v>40</v>
      </c>
      <c r="B37" s="6">
        <v>4426738.68</v>
      </c>
      <c r="C37" s="6">
        <v>11749823.140000001</v>
      </c>
      <c r="D37" s="6">
        <f t="shared" si="0"/>
        <v>16176561.82</v>
      </c>
      <c r="E37" s="6">
        <v>5561805.3300000001</v>
      </c>
      <c r="F37" s="6">
        <v>5555363.79</v>
      </c>
      <c r="G37" s="6">
        <f t="shared" si="1"/>
        <v>10614756.49</v>
      </c>
    </row>
    <row r="38" spans="1:7" x14ac:dyDescent="0.2">
      <c r="A38" s="56" t="s">
        <v>41</v>
      </c>
      <c r="B38" s="6">
        <v>9099497.9900000002</v>
      </c>
      <c r="C38" s="6">
        <v>305290.32</v>
      </c>
      <c r="D38" s="6">
        <f t="shared" si="0"/>
        <v>9404788.3100000005</v>
      </c>
      <c r="E38" s="6">
        <v>4388363.82</v>
      </c>
      <c r="F38" s="6">
        <v>3698717.82</v>
      </c>
      <c r="G38" s="6">
        <f t="shared" si="1"/>
        <v>5016424.49</v>
      </c>
    </row>
    <row r="39" spans="1:7" x14ac:dyDescent="0.2">
      <c r="A39" s="56" t="s">
        <v>42</v>
      </c>
      <c r="B39" s="6">
        <v>0</v>
      </c>
      <c r="C39" s="6">
        <v>0</v>
      </c>
      <c r="D39" s="6">
        <f t="shared" si="0"/>
        <v>0</v>
      </c>
      <c r="E39" s="6">
        <v>0</v>
      </c>
      <c r="F39" s="6">
        <v>0</v>
      </c>
      <c r="G39" s="6">
        <f t="shared" si="1"/>
        <v>0</v>
      </c>
    </row>
    <row r="40" spans="1:7" x14ac:dyDescent="0.2">
      <c r="A40" s="56" t="s">
        <v>43</v>
      </c>
      <c r="B40" s="6">
        <v>0</v>
      </c>
      <c r="C40" s="6">
        <v>0</v>
      </c>
      <c r="D40" s="6">
        <f t="shared" si="0"/>
        <v>0</v>
      </c>
      <c r="E40" s="6">
        <v>0</v>
      </c>
      <c r="F40" s="6">
        <v>0</v>
      </c>
      <c r="G40" s="6">
        <f t="shared" si="1"/>
        <v>0</v>
      </c>
    </row>
    <row r="41" spans="1:7" x14ac:dyDescent="0.2">
      <c r="A41" s="56" t="s">
        <v>44</v>
      </c>
      <c r="B41" s="6">
        <v>0</v>
      </c>
      <c r="C41" s="6">
        <v>0</v>
      </c>
      <c r="D41" s="6">
        <f t="shared" si="0"/>
        <v>0</v>
      </c>
      <c r="E41" s="6">
        <v>0</v>
      </c>
      <c r="F41" s="6">
        <v>0</v>
      </c>
      <c r="G41" s="6">
        <f t="shared" si="1"/>
        <v>0</v>
      </c>
    </row>
    <row r="42" spans="1:7" x14ac:dyDescent="0.2">
      <c r="A42" s="56" t="s">
        <v>45</v>
      </c>
      <c r="B42" s="6">
        <v>0</v>
      </c>
      <c r="C42" s="6">
        <v>0</v>
      </c>
      <c r="D42" s="6">
        <f t="shared" si="0"/>
        <v>0</v>
      </c>
      <c r="E42" s="6">
        <v>0</v>
      </c>
      <c r="F42" s="6">
        <v>0</v>
      </c>
      <c r="G42" s="6">
        <f t="shared" si="1"/>
        <v>0</v>
      </c>
    </row>
    <row r="43" spans="1:7" x14ac:dyDescent="0.2">
      <c r="A43" s="19" t="s">
        <v>126</v>
      </c>
      <c r="B43" s="25">
        <f>SUM(B44:B52)</f>
        <v>723000</v>
      </c>
      <c r="C43" s="25">
        <f>SUM(C44:C52)</f>
        <v>9968495.4899999984</v>
      </c>
      <c r="D43" s="25">
        <f t="shared" si="0"/>
        <v>10691495.489999998</v>
      </c>
      <c r="E43" s="25">
        <f>SUM(E44:E52)</f>
        <v>2820230.52</v>
      </c>
      <c r="F43" s="25">
        <f>SUM(F44:F52)</f>
        <v>3205230.52</v>
      </c>
      <c r="G43" s="25">
        <f t="shared" si="1"/>
        <v>7871264.9699999988</v>
      </c>
    </row>
    <row r="44" spans="1:7" x14ac:dyDescent="0.2">
      <c r="A44" s="57" t="s">
        <v>46</v>
      </c>
      <c r="B44" s="6">
        <v>57000</v>
      </c>
      <c r="C44" s="6">
        <v>1254843.97</v>
      </c>
      <c r="D44" s="6">
        <f t="shared" si="0"/>
        <v>1311843.97</v>
      </c>
      <c r="E44" s="6">
        <v>384900</v>
      </c>
      <c r="F44" s="6">
        <v>384900</v>
      </c>
      <c r="G44" s="6">
        <f t="shared" si="1"/>
        <v>926943.97</v>
      </c>
    </row>
    <row r="45" spans="1:7" x14ac:dyDescent="0.2">
      <c r="A45" s="56" t="s">
        <v>47</v>
      </c>
      <c r="B45" s="6">
        <v>10000</v>
      </c>
      <c r="C45" s="6">
        <v>990800</v>
      </c>
      <c r="D45" s="6">
        <f t="shared" si="0"/>
        <v>1000800</v>
      </c>
      <c r="E45" s="6">
        <v>0</v>
      </c>
      <c r="F45" s="6">
        <v>0</v>
      </c>
      <c r="G45" s="6">
        <f t="shared" si="1"/>
        <v>1000800</v>
      </c>
    </row>
    <row r="46" spans="1:7" x14ac:dyDescent="0.2">
      <c r="A46" s="56" t="s">
        <v>48</v>
      </c>
      <c r="B46" s="6">
        <v>0</v>
      </c>
      <c r="C46" s="6">
        <v>0</v>
      </c>
      <c r="D46" s="6">
        <f t="shared" si="0"/>
        <v>0</v>
      </c>
      <c r="E46" s="6">
        <v>0</v>
      </c>
      <c r="F46" s="6">
        <v>0</v>
      </c>
      <c r="G46" s="6">
        <f t="shared" si="1"/>
        <v>0</v>
      </c>
    </row>
    <row r="47" spans="1:7" x14ac:dyDescent="0.2">
      <c r="A47" s="56" t="s">
        <v>49</v>
      </c>
      <c r="B47" s="6">
        <v>0</v>
      </c>
      <c r="C47" s="6">
        <v>5090880</v>
      </c>
      <c r="D47" s="6">
        <f t="shared" si="0"/>
        <v>5090880</v>
      </c>
      <c r="E47" s="6">
        <v>2326000</v>
      </c>
      <c r="F47" s="6">
        <v>2711000</v>
      </c>
      <c r="G47" s="6">
        <f t="shared" si="1"/>
        <v>2764880</v>
      </c>
    </row>
    <row r="48" spans="1:7" x14ac:dyDescent="0.2">
      <c r="A48" s="56" t="s">
        <v>50</v>
      </c>
      <c r="B48" s="6">
        <v>5000</v>
      </c>
      <c r="C48" s="6">
        <v>1607000</v>
      </c>
      <c r="D48" s="6">
        <f t="shared" si="0"/>
        <v>1612000</v>
      </c>
      <c r="E48" s="6">
        <v>0</v>
      </c>
      <c r="F48" s="6">
        <v>0</v>
      </c>
      <c r="G48" s="6">
        <f t="shared" si="1"/>
        <v>1612000</v>
      </c>
    </row>
    <row r="49" spans="1:7" x14ac:dyDescent="0.2">
      <c r="A49" s="56" t="s">
        <v>51</v>
      </c>
      <c r="B49" s="6">
        <v>135000</v>
      </c>
      <c r="C49" s="6">
        <v>1016971.52</v>
      </c>
      <c r="D49" s="6">
        <f t="shared" si="0"/>
        <v>1151971.52</v>
      </c>
      <c r="E49" s="6">
        <v>109330.52</v>
      </c>
      <c r="F49" s="6">
        <v>109330.52</v>
      </c>
      <c r="G49" s="6">
        <f t="shared" si="1"/>
        <v>1042641</v>
      </c>
    </row>
    <row r="50" spans="1:7" x14ac:dyDescent="0.2">
      <c r="A50" s="56" t="s">
        <v>52</v>
      </c>
      <c r="B50" s="6">
        <v>500000</v>
      </c>
      <c r="C50" s="6">
        <v>-10000</v>
      </c>
      <c r="D50" s="6">
        <f t="shared" si="0"/>
        <v>490000</v>
      </c>
      <c r="E50" s="6">
        <v>0</v>
      </c>
      <c r="F50" s="6">
        <v>0</v>
      </c>
      <c r="G50" s="6">
        <f t="shared" si="1"/>
        <v>490000</v>
      </c>
    </row>
    <row r="51" spans="1:7" x14ac:dyDescent="0.2">
      <c r="A51" s="56" t="s">
        <v>53</v>
      </c>
      <c r="B51" s="6">
        <v>0</v>
      </c>
      <c r="C51" s="6">
        <v>0</v>
      </c>
      <c r="D51" s="6">
        <f t="shared" si="0"/>
        <v>0</v>
      </c>
      <c r="E51" s="6">
        <v>0</v>
      </c>
      <c r="F51" s="6">
        <v>0</v>
      </c>
      <c r="G51" s="6">
        <f t="shared" si="1"/>
        <v>0</v>
      </c>
    </row>
    <row r="52" spans="1:7" x14ac:dyDescent="0.2">
      <c r="A52" s="56" t="s">
        <v>54</v>
      </c>
      <c r="B52" s="6">
        <v>16000</v>
      </c>
      <c r="C52" s="6">
        <v>18000</v>
      </c>
      <c r="D52" s="6">
        <f t="shared" si="0"/>
        <v>34000</v>
      </c>
      <c r="E52" s="6">
        <v>0</v>
      </c>
      <c r="F52" s="6">
        <v>0</v>
      </c>
      <c r="G52" s="6">
        <f t="shared" si="1"/>
        <v>34000</v>
      </c>
    </row>
    <row r="53" spans="1:7" x14ac:dyDescent="0.2">
      <c r="A53" s="19" t="s">
        <v>55</v>
      </c>
      <c r="B53" s="25">
        <f>SUM(B54:B56)</f>
        <v>0</v>
      </c>
      <c r="C53" s="25">
        <f>SUM(C54:C56)</f>
        <v>54597212.509999998</v>
      </c>
      <c r="D53" s="25">
        <f t="shared" si="0"/>
        <v>54597212.509999998</v>
      </c>
      <c r="E53" s="25">
        <f>SUM(E54:E56)</f>
        <v>26396376.25</v>
      </c>
      <c r="F53" s="25">
        <f>SUM(F54:F56)</f>
        <v>24030197.23</v>
      </c>
      <c r="G53" s="25">
        <f t="shared" si="1"/>
        <v>28200836.259999998</v>
      </c>
    </row>
    <row r="54" spans="1:7" x14ac:dyDescent="0.2">
      <c r="A54" s="56" t="s">
        <v>56</v>
      </c>
      <c r="B54" s="6">
        <v>0</v>
      </c>
      <c r="C54" s="6">
        <v>44845648.009999998</v>
      </c>
      <c r="D54" s="6">
        <f t="shared" si="0"/>
        <v>44845648.009999998</v>
      </c>
      <c r="E54" s="6">
        <v>24187959.710000001</v>
      </c>
      <c r="F54" s="6">
        <v>21974795.210000001</v>
      </c>
      <c r="G54" s="6">
        <f t="shared" si="1"/>
        <v>20657688.299999997</v>
      </c>
    </row>
    <row r="55" spans="1:7" x14ac:dyDescent="0.2">
      <c r="A55" s="56" t="s">
        <v>57</v>
      </c>
      <c r="B55" s="6">
        <v>0</v>
      </c>
      <c r="C55" s="6">
        <v>8489564.5</v>
      </c>
      <c r="D55" s="6">
        <f t="shared" si="0"/>
        <v>8489564.5</v>
      </c>
      <c r="E55" s="6">
        <v>2208416.54</v>
      </c>
      <c r="F55" s="6">
        <v>2055402.02</v>
      </c>
      <c r="G55" s="6">
        <f t="shared" si="1"/>
        <v>6281147.96</v>
      </c>
    </row>
    <row r="56" spans="1:7" x14ac:dyDescent="0.2">
      <c r="A56" s="56" t="s">
        <v>58</v>
      </c>
      <c r="B56" s="6">
        <v>0</v>
      </c>
      <c r="C56" s="6">
        <v>1262000</v>
      </c>
      <c r="D56" s="6">
        <f t="shared" si="0"/>
        <v>1262000</v>
      </c>
      <c r="E56" s="6">
        <v>0</v>
      </c>
      <c r="F56" s="6">
        <v>0</v>
      </c>
      <c r="G56" s="6">
        <f t="shared" si="1"/>
        <v>1262000</v>
      </c>
    </row>
    <row r="57" spans="1:7" x14ac:dyDescent="0.2">
      <c r="A57" s="19" t="s">
        <v>122</v>
      </c>
      <c r="B57" s="25">
        <f>SUM(B58:B64)</f>
        <v>20000</v>
      </c>
      <c r="C57" s="25">
        <f>SUM(C58:C64)</f>
        <v>0</v>
      </c>
      <c r="D57" s="25">
        <f t="shared" si="0"/>
        <v>20000</v>
      </c>
      <c r="E57" s="25">
        <f>SUM(E58:E64)</f>
        <v>0</v>
      </c>
      <c r="F57" s="25">
        <f>SUM(F58:F64)</f>
        <v>0</v>
      </c>
      <c r="G57" s="25">
        <f t="shared" si="1"/>
        <v>20000</v>
      </c>
    </row>
    <row r="58" spans="1:7" x14ac:dyDescent="0.2">
      <c r="A58" s="56" t="s">
        <v>59</v>
      </c>
      <c r="B58" s="6">
        <v>0</v>
      </c>
      <c r="C58" s="6">
        <v>0</v>
      </c>
      <c r="D58" s="6">
        <f t="shared" si="0"/>
        <v>0</v>
      </c>
      <c r="E58" s="6">
        <v>0</v>
      </c>
      <c r="F58" s="6">
        <v>0</v>
      </c>
      <c r="G58" s="6">
        <f t="shared" si="1"/>
        <v>0</v>
      </c>
    </row>
    <row r="59" spans="1:7" x14ac:dyDescent="0.2">
      <c r="A59" s="56" t="s">
        <v>60</v>
      </c>
      <c r="B59" s="6">
        <v>0</v>
      </c>
      <c r="C59" s="6">
        <v>0</v>
      </c>
      <c r="D59" s="6">
        <f t="shared" si="0"/>
        <v>0</v>
      </c>
      <c r="E59" s="6">
        <v>0</v>
      </c>
      <c r="F59" s="6">
        <v>0</v>
      </c>
      <c r="G59" s="6">
        <f t="shared" si="1"/>
        <v>0</v>
      </c>
    </row>
    <row r="60" spans="1:7" x14ac:dyDescent="0.2">
      <c r="A60" s="56" t="s">
        <v>61</v>
      </c>
      <c r="B60" s="6">
        <v>0</v>
      </c>
      <c r="C60" s="6">
        <v>0</v>
      </c>
      <c r="D60" s="6">
        <f t="shared" si="0"/>
        <v>0</v>
      </c>
      <c r="E60" s="6">
        <v>0</v>
      </c>
      <c r="F60" s="6">
        <v>0</v>
      </c>
      <c r="G60" s="6">
        <f t="shared" si="1"/>
        <v>0</v>
      </c>
    </row>
    <row r="61" spans="1:7" x14ac:dyDescent="0.2">
      <c r="A61" s="56" t="s">
        <v>62</v>
      </c>
      <c r="B61" s="6">
        <v>0</v>
      </c>
      <c r="C61" s="6">
        <v>0</v>
      </c>
      <c r="D61" s="6">
        <f t="shared" si="0"/>
        <v>0</v>
      </c>
      <c r="E61" s="6">
        <v>0</v>
      </c>
      <c r="F61" s="6">
        <v>0</v>
      </c>
      <c r="G61" s="6">
        <f t="shared" si="1"/>
        <v>0</v>
      </c>
    </row>
    <row r="62" spans="1:7" x14ac:dyDescent="0.2">
      <c r="A62" s="56" t="s">
        <v>63</v>
      </c>
      <c r="B62" s="6">
        <v>0</v>
      </c>
      <c r="C62" s="6">
        <v>0</v>
      </c>
      <c r="D62" s="6">
        <f t="shared" si="0"/>
        <v>0</v>
      </c>
      <c r="E62" s="6">
        <v>0</v>
      </c>
      <c r="F62" s="6">
        <v>0</v>
      </c>
      <c r="G62" s="6">
        <f t="shared" si="1"/>
        <v>0</v>
      </c>
    </row>
    <row r="63" spans="1:7" x14ac:dyDescent="0.2">
      <c r="A63" s="56" t="s">
        <v>64</v>
      </c>
      <c r="B63" s="6">
        <v>0</v>
      </c>
      <c r="C63" s="6">
        <v>0</v>
      </c>
      <c r="D63" s="6">
        <f t="shared" si="0"/>
        <v>0</v>
      </c>
      <c r="E63" s="6">
        <v>0</v>
      </c>
      <c r="F63" s="6">
        <v>0</v>
      </c>
      <c r="G63" s="6">
        <f t="shared" si="1"/>
        <v>0</v>
      </c>
    </row>
    <row r="64" spans="1:7" x14ac:dyDescent="0.2">
      <c r="A64" s="56" t="s">
        <v>65</v>
      </c>
      <c r="B64" s="6">
        <v>20000</v>
      </c>
      <c r="C64" s="6">
        <v>0</v>
      </c>
      <c r="D64" s="6">
        <f t="shared" si="0"/>
        <v>20000</v>
      </c>
      <c r="E64" s="6">
        <v>0</v>
      </c>
      <c r="F64" s="6">
        <v>0</v>
      </c>
      <c r="G64" s="6">
        <f t="shared" si="1"/>
        <v>20000</v>
      </c>
    </row>
    <row r="65" spans="1:7" x14ac:dyDescent="0.2">
      <c r="A65" s="19" t="s">
        <v>123</v>
      </c>
      <c r="B65" s="25">
        <f>SUM(B66:B68)</f>
        <v>65969752.799999997</v>
      </c>
      <c r="C65" s="25">
        <f>SUM(C66:C68)</f>
        <v>5647164.8700000001</v>
      </c>
      <c r="D65" s="25">
        <f t="shared" si="0"/>
        <v>71616917.670000002</v>
      </c>
      <c r="E65" s="25">
        <f>SUM(E66:E68)</f>
        <v>0</v>
      </c>
      <c r="F65" s="25">
        <f>SUM(F66:F68)</f>
        <v>0</v>
      </c>
      <c r="G65" s="25">
        <f t="shared" si="1"/>
        <v>71616917.670000002</v>
      </c>
    </row>
    <row r="66" spans="1:7" x14ac:dyDescent="0.2">
      <c r="A66" s="56" t="s">
        <v>66</v>
      </c>
      <c r="B66" s="6">
        <v>0</v>
      </c>
      <c r="C66" s="6">
        <v>0</v>
      </c>
      <c r="D66" s="6">
        <f t="shared" si="0"/>
        <v>0</v>
      </c>
      <c r="E66" s="6">
        <v>0</v>
      </c>
      <c r="F66" s="6">
        <v>0</v>
      </c>
      <c r="G66" s="6">
        <f t="shared" si="1"/>
        <v>0</v>
      </c>
    </row>
    <row r="67" spans="1:7" x14ac:dyDescent="0.2">
      <c r="A67" s="56" t="s">
        <v>67</v>
      </c>
      <c r="B67" s="6">
        <v>0</v>
      </c>
      <c r="C67" s="6">
        <v>0</v>
      </c>
      <c r="D67" s="6">
        <f t="shared" si="0"/>
        <v>0</v>
      </c>
      <c r="E67" s="6">
        <v>0</v>
      </c>
      <c r="F67" s="6">
        <v>0</v>
      </c>
      <c r="G67" s="6">
        <f t="shared" si="1"/>
        <v>0</v>
      </c>
    </row>
    <row r="68" spans="1:7" x14ac:dyDescent="0.2">
      <c r="A68" s="56" t="s">
        <v>68</v>
      </c>
      <c r="B68" s="6">
        <v>65969752.799999997</v>
      </c>
      <c r="C68" s="6">
        <v>5647164.8700000001</v>
      </c>
      <c r="D68" s="6">
        <f t="shared" si="0"/>
        <v>71616917.670000002</v>
      </c>
      <c r="E68" s="6">
        <v>0</v>
      </c>
      <c r="F68" s="6">
        <v>0</v>
      </c>
      <c r="G68" s="6">
        <f t="shared" si="1"/>
        <v>71616917.670000002</v>
      </c>
    </row>
    <row r="69" spans="1:7" x14ac:dyDescent="0.2">
      <c r="A69" s="19" t="s">
        <v>69</v>
      </c>
      <c r="B69" s="25">
        <f>SUM(B70:B76)</f>
        <v>3450000</v>
      </c>
      <c r="C69" s="25">
        <f>SUM(C70:C76)</f>
        <v>0</v>
      </c>
      <c r="D69" s="25">
        <f t="shared" si="0"/>
        <v>3450000</v>
      </c>
      <c r="E69" s="25">
        <f>SUM(E70:E76)</f>
        <v>0</v>
      </c>
      <c r="F69" s="25">
        <f>SUM(F70:F76)</f>
        <v>0</v>
      </c>
      <c r="G69" s="25">
        <f t="shared" si="1"/>
        <v>3450000</v>
      </c>
    </row>
    <row r="70" spans="1:7" x14ac:dyDescent="0.2">
      <c r="A70" s="56" t="s">
        <v>70</v>
      </c>
      <c r="B70" s="6">
        <v>1650000</v>
      </c>
      <c r="C70" s="6">
        <v>0</v>
      </c>
      <c r="D70" s="6">
        <f t="shared" ref="D70:D76" si="2">B70+C70</f>
        <v>1650000</v>
      </c>
      <c r="E70" s="6">
        <v>0</v>
      </c>
      <c r="F70" s="6">
        <v>0</v>
      </c>
      <c r="G70" s="6">
        <f t="shared" ref="G70:G76" si="3">D70-E70</f>
        <v>1650000</v>
      </c>
    </row>
    <row r="71" spans="1:7" x14ac:dyDescent="0.2">
      <c r="A71" s="56" t="s">
        <v>71</v>
      </c>
      <c r="B71" s="6">
        <v>1800000</v>
      </c>
      <c r="C71" s="6">
        <v>0</v>
      </c>
      <c r="D71" s="6">
        <f t="shared" si="2"/>
        <v>1800000</v>
      </c>
      <c r="E71" s="6">
        <v>0</v>
      </c>
      <c r="F71" s="6">
        <v>0</v>
      </c>
      <c r="G71" s="6">
        <f t="shared" si="3"/>
        <v>1800000</v>
      </c>
    </row>
    <row r="72" spans="1:7" x14ac:dyDescent="0.2">
      <c r="A72" s="56" t="s">
        <v>72</v>
      </c>
      <c r="B72" s="6">
        <v>0</v>
      </c>
      <c r="C72" s="6">
        <v>0</v>
      </c>
      <c r="D72" s="6">
        <f t="shared" si="2"/>
        <v>0</v>
      </c>
      <c r="E72" s="6">
        <v>0</v>
      </c>
      <c r="F72" s="6">
        <v>0</v>
      </c>
      <c r="G72" s="6">
        <f t="shared" si="3"/>
        <v>0</v>
      </c>
    </row>
    <row r="73" spans="1:7" x14ac:dyDescent="0.2">
      <c r="A73" s="56" t="s">
        <v>73</v>
      </c>
      <c r="B73" s="6">
        <v>0</v>
      </c>
      <c r="C73" s="6">
        <v>0</v>
      </c>
      <c r="D73" s="6">
        <f t="shared" si="2"/>
        <v>0</v>
      </c>
      <c r="E73" s="6">
        <v>0</v>
      </c>
      <c r="F73" s="6">
        <v>0</v>
      </c>
      <c r="G73" s="6">
        <f t="shared" si="3"/>
        <v>0</v>
      </c>
    </row>
    <row r="74" spans="1:7" x14ac:dyDescent="0.2">
      <c r="A74" s="56" t="s">
        <v>74</v>
      </c>
      <c r="B74" s="6">
        <v>0</v>
      </c>
      <c r="C74" s="6">
        <v>0</v>
      </c>
      <c r="D74" s="6">
        <f t="shared" si="2"/>
        <v>0</v>
      </c>
      <c r="E74" s="6">
        <v>0</v>
      </c>
      <c r="F74" s="6">
        <v>0</v>
      </c>
      <c r="G74" s="6">
        <f t="shared" si="3"/>
        <v>0</v>
      </c>
    </row>
    <row r="75" spans="1:7" x14ac:dyDescent="0.2">
      <c r="A75" s="56" t="s">
        <v>75</v>
      </c>
      <c r="B75" s="6">
        <v>0</v>
      </c>
      <c r="C75" s="6">
        <v>0</v>
      </c>
      <c r="D75" s="6">
        <f t="shared" si="2"/>
        <v>0</v>
      </c>
      <c r="E75" s="6">
        <v>0</v>
      </c>
      <c r="F75" s="6">
        <v>0</v>
      </c>
      <c r="G75" s="6">
        <f t="shared" si="3"/>
        <v>0</v>
      </c>
    </row>
    <row r="76" spans="1:7" x14ac:dyDescent="0.2">
      <c r="A76" s="58" t="s">
        <v>76</v>
      </c>
      <c r="B76" s="7">
        <v>0</v>
      </c>
      <c r="C76" s="7">
        <v>0</v>
      </c>
      <c r="D76" s="7">
        <f t="shared" si="2"/>
        <v>0</v>
      </c>
      <c r="E76" s="7">
        <v>0</v>
      </c>
      <c r="F76" s="7">
        <v>0</v>
      </c>
      <c r="G76" s="7">
        <f t="shared" si="3"/>
        <v>0</v>
      </c>
    </row>
    <row r="77" spans="1:7" x14ac:dyDescent="0.2">
      <c r="A77" s="59" t="s">
        <v>77</v>
      </c>
      <c r="B77" s="26">
        <f t="shared" ref="B77:G77" si="4">SUM(B5+B13+B23+B33+B43+B53+B57+B65+B69)</f>
        <v>285919781.17000002</v>
      </c>
      <c r="C77" s="26">
        <f t="shared" si="4"/>
        <v>98026481.219999999</v>
      </c>
      <c r="D77" s="26">
        <f t="shared" si="4"/>
        <v>383946262.39000005</v>
      </c>
      <c r="E77" s="26">
        <f t="shared" si="4"/>
        <v>131755250.60000001</v>
      </c>
      <c r="F77" s="26">
        <f t="shared" si="4"/>
        <v>119417316.77</v>
      </c>
      <c r="G77" s="26">
        <f t="shared" si="4"/>
        <v>252191011.79000002</v>
      </c>
    </row>
    <row r="80" spans="1:7" x14ac:dyDescent="0.2">
      <c r="A80" s="20"/>
      <c r="D80" s="20"/>
      <c r="E80" s="20"/>
      <c r="F80" s="20"/>
    </row>
    <row r="81" spans="1:6" ht="12" x14ac:dyDescent="0.2">
      <c r="A81" s="21" t="s">
        <v>127</v>
      </c>
      <c r="D81" s="34" t="s">
        <v>128</v>
      </c>
      <c r="E81" s="34"/>
      <c r="F81" s="34"/>
    </row>
    <row r="82" spans="1:6" ht="48" customHeight="1" x14ac:dyDescent="0.2">
      <c r="A82" s="22" t="s">
        <v>129</v>
      </c>
      <c r="D82" s="35" t="s">
        <v>130</v>
      </c>
      <c r="E82" s="35"/>
      <c r="F82" s="35"/>
    </row>
    <row r="83" spans="1:6" ht="12" x14ac:dyDescent="0.2">
      <c r="A83" s="21" t="s">
        <v>131</v>
      </c>
      <c r="D83" s="23"/>
      <c r="E83" s="23"/>
    </row>
    <row r="84" spans="1:6" ht="12" x14ac:dyDescent="0.2">
      <c r="A84" s="21" t="s">
        <v>132</v>
      </c>
      <c r="D84" s="36"/>
      <c r="E84" s="36"/>
    </row>
  </sheetData>
  <sheetProtection formatCells="0" formatColumns="0" formatRows="0" autoFilter="0"/>
  <mergeCells count="5">
    <mergeCell ref="A1:G1"/>
    <mergeCell ref="G2:G3"/>
    <mergeCell ref="D81:F81"/>
    <mergeCell ref="D82:F82"/>
    <mergeCell ref="D84:E84"/>
  </mergeCells>
  <printOptions horizontalCentered="1"/>
  <pageMargins left="0.11811023622047245" right="0.11811023622047245" top="0.55118110236220474" bottom="0.15748031496062992" header="0.31496062992125984" footer="0.31496062992125984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"/>
  <sheetViews>
    <sheetView showGridLines="0" workbookViewId="0">
      <selection activeCell="A2" sqref="A2:A15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29" t="s">
        <v>168</v>
      </c>
      <c r="B1" s="30"/>
      <c r="C1" s="30"/>
      <c r="D1" s="30"/>
      <c r="E1" s="30"/>
      <c r="F1" s="30"/>
      <c r="G1" s="31"/>
    </row>
    <row r="2" spans="1:7" x14ac:dyDescent="0.2">
      <c r="A2" s="40"/>
      <c r="B2" s="15" t="s">
        <v>0</v>
      </c>
      <c r="C2" s="16"/>
      <c r="D2" s="16"/>
      <c r="E2" s="16"/>
      <c r="F2" s="17"/>
      <c r="G2" s="32" t="s">
        <v>7</v>
      </c>
    </row>
    <row r="3" spans="1:7" ht="24.95" customHeight="1" x14ac:dyDescent="0.2">
      <c r="A3" s="41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3"/>
    </row>
    <row r="4" spans="1:7" x14ac:dyDescent="0.2">
      <c r="A4" s="42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52"/>
      <c r="B5" s="8"/>
      <c r="C5" s="8"/>
      <c r="D5" s="8"/>
      <c r="E5" s="8"/>
      <c r="F5" s="8"/>
      <c r="G5" s="8"/>
    </row>
    <row r="6" spans="1:7" x14ac:dyDescent="0.2">
      <c r="A6" s="53" t="s">
        <v>78</v>
      </c>
      <c r="B6" s="6">
        <v>208457530.38</v>
      </c>
      <c r="C6" s="6">
        <v>27508318.030000001</v>
      </c>
      <c r="D6" s="6">
        <f>B6+C6</f>
        <v>235965848.41</v>
      </c>
      <c r="E6" s="6">
        <v>98150280.010000005</v>
      </c>
      <c r="F6" s="6">
        <v>88483171.200000003</v>
      </c>
      <c r="G6" s="6">
        <f>D6-E6</f>
        <v>137815568.39999998</v>
      </c>
    </row>
    <row r="7" spans="1:7" x14ac:dyDescent="0.2">
      <c r="A7" s="52"/>
      <c r="B7" s="9"/>
      <c r="C7" s="9"/>
      <c r="D7" s="9"/>
      <c r="E7" s="9"/>
      <c r="F7" s="9"/>
      <c r="G7" s="9"/>
    </row>
    <row r="8" spans="1:7" x14ac:dyDescent="0.2">
      <c r="A8" s="53" t="s">
        <v>79</v>
      </c>
      <c r="B8" s="6">
        <v>66712752.799999997</v>
      </c>
      <c r="C8" s="6">
        <v>70212872.870000005</v>
      </c>
      <c r="D8" s="6">
        <f>B8+C8</f>
        <v>136925625.67000002</v>
      </c>
      <c r="E8" s="6">
        <v>29216606.77</v>
      </c>
      <c r="F8" s="6">
        <v>27235427.75</v>
      </c>
      <c r="G8" s="6">
        <f>D8-E8</f>
        <v>107709018.90000002</v>
      </c>
    </row>
    <row r="9" spans="1:7" x14ac:dyDescent="0.2">
      <c r="A9" s="52"/>
      <c r="B9" s="9"/>
      <c r="C9" s="9"/>
      <c r="D9" s="9"/>
      <c r="E9" s="9"/>
      <c r="F9" s="9"/>
      <c r="G9" s="9"/>
    </row>
    <row r="10" spans="1:7" x14ac:dyDescent="0.2">
      <c r="A10" s="53" t="s">
        <v>80</v>
      </c>
      <c r="B10" s="6">
        <v>1650000</v>
      </c>
      <c r="C10" s="6">
        <v>0</v>
      </c>
      <c r="D10" s="6">
        <f>B10+C10</f>
        <v>1650000</v>
      </c>
      <c r="E10" s="6">
        <v>0</v>
      </c>
      <c r="F10" s="6">
        <v>0</v>
      </c>
      <c r="G10" s="6">
        <f>D10-E10</f>
        <v>1650000</v>
      </c>
    </row>
    <row r="11" spans="1:7" x14ac:dyDescent="0.2">
      <c r="A11" s="52"/>
      <c r="B11" s="9"/>
      <c r="C11" s="9"/>
      <c r="D11" s="9"/>
      <c r="E11" s="9"/>
      <c r="F11" s="9"/>
      <c r="G11" s="9"/>
    </row>
    <row r="12" spans="1:7" x14ac:dyDescent="0.2">
      <c r="A12" s="53" t="s">
        <v>41</v>
      </c>
      <c r="B12" s="6">
        <v>9099497.9900000002</v>
      </c>
      <c r="C12" s="6">
        <v>305290.32</v>
      </c>
      <c r="D12" s="6">
        <f>B12+C12</f>
        <v>9404788.3100000005</v>
      </c>
      <c r="E12" s="6">
        <v>4388363.82</v>
      </c>
      <c r="F12" s="6">
        <v>3698717.82</v>
      </c>
      <c r="G12" s="6">
        <f>D12-E12</f>
        <v>5016424.49</v>
      </c>
    </row>
    <row r="13" spans="1:7" x14ac:dyDescent="0.2">
      <c r="A13" s="52"/>
      <c r="B13" s="9"/>
      <c r="C13" s="9"/>
      <c r="D13" s="9"/>
      <c r="E13" s="9"/>
      <c r="F13" s="9"/>
      <c r="G13" s="9"/>
    </row>
    <row r="14" spans="1:7" x14ac:dyDescent="0.2">
      <c r="A14" s="54" t="s">
        <v>66</v>
      </c>
      <c r="B14" s="7">
        <v>0</v>
      </c>
      <c r="C14" s="7">
        <v>0</v>
      </c>
      <c r="D14" s="7">
        <f>B14+C14</f>
        <v>0</v>
      </c>
      <c r="E14" s="7">
        <v>0</v>
      </c>
      <c r="F14" s="7">
        <v>0</v>
      </c>
      <c r="G14" s="7">
        <f>D14-E14</f>
        <v>0</v>
      </c>
    </row>
    <row r="15" spans="1:7" x14ac:dyDescent="0.2">
      <c r="A15" s="55" t="s">
        <v>77</v>
      </c>
      <c r="B15" s="26">
        <f>SUM(B6:B14)</f>
        <v>285919781.17000002</v>
      </c>
      <c r="C15" s="26">
        <f t="shared" ref="C15:G15" si="0">SUM(C6:C14)</f>
        <v>98026481.219999999</v>
      </c>
      <c r="D15" s="26">
        <f t="shared" si="0"/>
        <v>383946262.39000005</v>
      </c>
      <c r="E15" s="26">
        <f t="shared" si="0"/>
        <v>131755250.59999999</v>
      </c>
      <c r="F15" s="26">
        <f t="shared" si="0"/>
        <v>119417316.77</v>
      </c>
      <c r="G15" s="26">
        <f t="shared" si="0"/>
        <v>252191011.79000002</v>
      </c>
    </row>
    <row r="18" spans="1:6" x14ac:dyDescent="0.2">
      <c r="A18" s="20"/>
      <c r="D18" s="20"/>
      <c r="E18" s="20"/>
      <c r="F18" s="20"/>
    </row>
    <row r="19" spans="1:6" ht="12" x14ac:dyDescent="0.2">
      <c r="A19" s="21" t="s">
        <v>127</v>
      </c>
      <c r="D19" s="34" t="s">
        <v>128</v>
      </c>
      <c r="E19" s="34"/>
      <c r="F19" s="34"/>
    </row>
    <row r="20" spans="1:6" ht="73.5" customHeight="1" x14ac:dyDescent="0.2">
      <c r="A20" s="22" t="s">
        <v>129</v>
      </c>
      <c r="D20" s="35" t="s">
        <v>130</v>
      </c>
      <c r="E20" s="35"/>
      <c r="F20" s="35"/>
    </row>
    <row r="21" spans="1:6" ht="12" x14ac:dyDescent="0.2">
      <c r="A21" s="21" t="s">
        <v>131</v>
      </c>
      <c r="D21" s="23"/>
      <c r="E21" s="23"/>
    </row>
    <row r="22" spans="1:6" ht="12" x14ac:dyDescent="0.2">
      <c r="A22" s="21" t="s">
        <v>132</v>
      </c>
      <c r="D22" s="36"/>
      <c r="E22" s="36"/>
    </row>
  </sheetData>
  <sheetProtection formatCells="0" formatColumns="0" formatRows="0" autoFilter="0"/>
  <mergeCells count="5">
    <mergeCell ref="G2:G3"/>
    <mergeCell ref="A1:G1"/>
    <mergeCell ref="D19:F19"/>
    <mergeCell ref="D20:F20"/>
    <mergeCell ref="D22:E22"/>
  </mergeCells>
  <printOptions horizontalCentered="1"/>
  <pageMargins left="0.11811023622047245" right="0.11811023622047245" top="0.74803149606299213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5"/>
  <sheetViews>
    <sheetView showGridLines="0" topLeftCell="A40" workbookViewId="0">
      <selection activeCell="A53" sqref="A53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37" t="s">
        <v>169</v>
      </c>
      <c r="B1" s="38"/>
      <c r="C1" s="38"/>
      <c r="D1" s="38"/>
      <c r="E1" s="38"/>
      <c r="F1" s="38"/>
      <c r="G1" s="39"/>
    </row>
    <row r="2" spans="1:7" x14ac:dyDescent="0.2">
      <c r="A2" s="10"/>
      <c r="B2" s="10"/>
      <c r="C2" s="10"/>
      <c r="D2" s="10"/>
      <c r="E2" s="10"/>
      <c r="F2" s="10"/>
      <c r="G2" s="10"/>
    </row>
    <row r="3" spans="1:7" x14ac:dyDescent="0.2">
      <c r="A3" s="40"/>
      <c r="B3" s="15" t="s">
        <v>0</v>
      </c>
      <c r="C3" s="16"/>
      <c r="D3" s="16"/>
      <c r="E3" s="16"/>
      <c r="F3" s="17"/>
      <c r="G3" s="32" t="s">
        <v>7</v>
      </c>
    </row>
    <row r="4" spans="1:7" ht="24.95" customHeight="1" x14ac:dyDescent="0.2">
      <c r="A4" s="41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3"/>
    </row>
    <row r="5" spans="1:7" x14ac:dyDescent="0.2">
      <c r="A5" s="42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46" t="s">
        <v>133</v>
      </c>
      <c r="B6" s="6">
        <v>9684483.4100000001</v>
      </c>
      <c r="C6" s="6">
        <v>2602211.7599999998</v>
      </c>
      <c r="D6" s="6">
        <f>B6+C6</f>
        <v>12286695.17</v>
      </c>
      <c r="E6" s="6">
        <v>6230610.9800000004</v>
      </c>
      <c r="F6" s="6">
        <v>5894954.6500000004</v>
      </c>
      <c r="G6" s="6">
        <f>D6-E6</f>
        <v>6056084.1899999995</v>
      </c>
    </row>
    <row r="7" spans="1:7" x14ac:dyDescent="0.2">
      <c r="A7" s="46" t="s">
        <v>134</v>
      </c>
      <c r="B7" s="6">
        <v>618153.15</v>
      </c>
      <c r="C7" s="6">
        <v>102295.09</v>
      </c>
      <c r="D7" s="6">
        <f t="shared" ref="D7:D38" si="0">B7+C7</f>
        <v>720448.24</v>
      </c>
      <c r="E7" s="6">
        <v>349358.1</v>
      </c>
      <c r="F7" s="6">
        <v>306754.09999999998</v>
      </c>
      <c r="G7" s="6">
        <f t="shared" ref="G7:G38" si="1">D7-E7</f>
        <v>371090.14</v>
      </c>
    </row>
    <row r="8" spans="1:7" x14ac:dyDescent="0.2">
      <c r="A8" s="46" t="s">
        <v>135</v>
      </c>
      <c r="B8" s="6">
        <v>2035177.3</v>
      </c>
      <c r="C8" s="6">
        <v>29862.83</v>
      </c>
      <c r="D8" s="6">
        <f t="shared" si="0"/>
        <v>2065040.1300000001</v>
      </c>
      <c r="E8" s="6">
        <v>698781.17</v>
      </c>
      <c r="F8" s="6">
        <v>613073.04</v>
      </c>
      <c r="G8" s="6">
        <f t="shared" si="1"/>
        <v>1366258.96</v>
      </c>
    </row>
    <row r="9" spans="1:7" x14ac:dyDescent="0.2">
      <c r="A9" s="46" t="s">
        <v>136</v>
      </c>
      <c r="B9" s="6">
        <v>1713665.08</v>
      </c>
      <c r="C9" s="6">
        <v>52360</v>
      </c>
      <c r="D9" s="6">
        <f t="shared" si="0"/>
        <v>1766025.08</v>
      </c>
      <c r="E9" s="6">
        <v>804589.95</v>
      </c>
      <c r="F9" s="6">
        <v>684820.95</v>
      </c>
      <c r="G9" s="6">
        <f t="shared" si="1"/>
        <v>961435.13000000012</v>
      </c>
    </row>
    <row r="10" spans="1:7" x14ac:dyDescent="0.2">
      <c r="A10" s="46" t="s">
        <v>137</v>
      </c>
      <c r="B10" s="6">
        <v>31874265.350000001</v>
      </c>
      <c r="C10" s="6">
        <v>2600000</v>
      </c>
      <c r="D10" s="6">
        <f t="shared" si="0"/>
        <v>34474265.350000001</v>
      </c>
      <c r="E10" s="6">
        <v>16828588.870000001</v>
      </c>
      <c r="F10" s="6">
        <v>16273676.869999999</v>
      </c>
      <c r="G10" s="6">
        <f t="shared" si="1"/>
        <v>17645676.48</v>
      </c>
    </row>
    <row r="11" spans="1:7" x14ac:dyDescent="0.2">
      <c r="A11" s="46" t="s">
        <v>138</v>
      </c>
      <c r="B11" s="6">
        <v>506168.54</v>
      </c>
      <c r="C11" s="6">
        <v>0</v>
      </c>
      <c r="D11" s="6">
        <f t="shared" si="0"/>
        <v>506168.54</v>
      </c>
      <c r="E11" s="6">
        <v>223296</v>
      </c>
      <c r="F11" s="6">
        <v>186080</v>
      </c>
      <c r="G11" s="6">
        <f t="shared" si="1"/>
        <v>282872.53999999998</v>
      </c>
    </row>
    <row r="12" spans="1:7" x14ac:dyDescent="0.2">
      <c r="A12" s="46" t="s">
        <v>139</v>
      </c>
      <c r="B12" s="6">
        <v>1253441.02</v>
      </c>
      <c r="C12" s="6">
        <v>23574.42</v>
      </c>
      <c r="D12" s="6">
        <f t="shared" si="0"/>
        <v>1277015.44</v>
      </c>
      <c r="E12" s="6">
        <v>541815.96</v>
      </c>
      <c r="F12" s="6">
        <v>463137.96</v>
      </c>
      <c r="G12" s="6">
        <f t="shared" si="1"/>
        <v>735199.48</v>
      </c>
    </row>
    <row r="13" spans="1:7" x14ac:dyDescent="0.2">
      <c r="A13" s="46" t="s">
        <v>140</v>
      </c>
      <c r="B13" s="6">
        <v>1684253.67</v>
      </c>
      <c r="C13" s="6">
        <v>23520.400000000001</v>
      </c>
      <c r="D13" s="6">
        <f t="shared" si="0"/>
        <v>1707774.0699999998</v>
      </c>
      <c r="E13" s="6">
        <v>735270.26</v>
      </c>
      <c r="F13" s="6">
        <v>624995.26</v>
      </c>
      <c r="G13" s="6">
        <f t="shared" si="1"/>
        <v>972503.80999999982</v>
      </c>
    </row>
    <row r="14" spans="1:7" x14ac:dyDescent="0.2">
      <c r="A14" s="46" t="s">
        <v>141</v>
      </c>
      <c r="B14" s="6">
        <v>555065.02</v>
      </c>
      <c r="C14" s="6">
        <v>1428</v>
      </c>
      <c r="D14" s="6">
        <f t="shared" si="0"/>
        <v>556493.02</v>
      </c>
      <c r="E14" s="6">
        <v>153336.46</v>
      </c>
      <c r="F14" s="6">
        <v>132966.46</v>
      </c>
      <c r="G14" s="6">
        <f t="shared" si="1"/>
        <v>403156.56000000006</v>
      </c>
    </row>
    <row r="15" spans="1:7" x14ac:dyDescent="0.2">
      <c r="A15" s="46" t="s">
        <v>142</v>
      </c>
      <c r="B15" s="6">
        <v>421210.31</v>
      </c>
      <c r="C15" s="6">
        <v>9765.2000000000007</v>
      </c>
      <c r="D15" s="6">
        <f t="shared" si="0"/>
        <v>430975.51</v>
      </c>
      <c r="E15" s="6">
        <v>181717.3</v>
      </c>
      <c r="F15" s="6">
        <v>152805.29999999999</v>
      </c>
      <c r="G15" s="6">
        <f t="shared" si="1"/>
        <v>249258.21000000002</v>
      </c>
    </row>
    <row r="16" spans="1:7" x14ac:dyDescent="0.2">
      <c r="A16" s="46" t="s">
        <v>143</v>
      </c>
      <c r="B16" s="6">
        <v>2623365.81</v>
      </c>
      <c r="C16" s="6">
        <v>13000</v>
      </c>
      <c r="D16" s="6">
        <f t="shared" si="0"/>
        <v>2636365.81</v>
      </c>
      <c r="E16" s="6">
        <v>1108418.94</v>
      </c>
      <c r="F16" s="6">
        <v>994478.94</v>
      </c>
      <c r="G16" s="6">
        <f t="shared" si="1"/>
        <v>1527946.87</v>
      </c>
    </row>
    <row r="17" spans="1:7" x14ac:dyDescent="0.2">
      <c r="A17" s="46" t="s">
        <v>144</v>
      </c>
      <c r="B17" s="6">
        <v>17211865.859999999</v>
      </c>
      <c r="C17" s="6">
        <v>15179308.16</v>
      </c>
      <c r="D17" s="6">
        <f t="shared" si="0"/>
        <v>32391174.02</v>
      </c>
      <c r="E17" s="6">
        <v>5820884.0199999996</v>
      </c>
      <c r="F17" s="6">
        <v>4899455.0199999996</v>
      </c>
      <c r="G17" s="6">
        <f t="shared" si="1"/>
        <v>26570290</v>
      </c>
    </row>
    <row r="18" spans="1:7" x14ac:dyDescent="0.2">
      <c r="A18" s="46" t="s">
        <v>145</v>
      </c>
      <c r="B18" s="6">
        <v>2557248.02</v>
      </c>
      <c r="C18" s="6">
        <v>99668.19</v>
      </c>
      <c r="D18" s="6">
        <f t="shared" si="0"/>
        <v>2656916.21</v>
      </c>
      <c r="E18" s="6">
        <v>1178106.23</v>
      </c>
      <c r="F18" s="6">
        <v>1006588.23</v>
      </c>
      <c r="G18" s="6">
        <f t="shared" si="1"/>
        <v>1478809.98</v>
      </c>
    </row>
    <row r="19" spans="1:7" x14ac:dyDescent="0.2">
      <c r="A19" s="46" t="s">
        <v>146</v>
      </c>
      <c r="B19" s="6">
        <v>2926186.36</v>
      </c>
      <c r="C19" s="6">
        <v>182546.93</v>
      </c>
      <c r="D19" s="6">
        <f t="shared" si="0"/>
        <v>3108733.29</v>
      </c>
      <c r="E19" s="6">
        <v>1328249.3</v>
      </c>
      <c r="F19" s="6">
        <v>1152916.3</v>
      </c>
      <c r="G19" s="6">
        <f t="shared" si="1"/>
        <v>1780483.99</v>
      </c>
    </row>
    <row r="20" spans="1:7" x14ac:dyDescent="0.2">
      <c r="A20" s="46" t="s">
        <v>147</v>
      </c>
      <c r="B20" s="6">
        <v>35814788.869999997</v>
      </c>
      <c r="C20" s="6">
        <v>-6505984.0599999996</v>
      </c>
      <c r="D20" s="6">
        <f t="shared" si="0"/>
        <v>29308804.809999999</v>
      </c>
      <c r="E20" s="6">
        <v>2533595.6800000002</v>
      </c>
      <c r="F20" s="6">
        <v>2408757.6800000002</v>
      </c>
      <c r="G20" s="6">
        <f t="shared" si="1"/>
        <v>26775209.129999999</v>
      </c>
    </row>
    <row r="21" spans="1:7" x14ac:dyDescent="0.2">
      <c r="A21" s="46" t="s">
        <v>148</v>
      </c>
      <c r="B21" s="6">
        <v>748772.32</v>
      </c>
      <c r="C21" s="6">
        <v>0</v>
      </c>
      <c r="D21" s="6">
        <f t="shared" si="0"/>
        <v>748772.32</v>
      </c>
      <c r="E21" s="6">
        <v>240510.37</v>
      </c>
      <c r="F21" s="6">
        <v>207744.37</v>
      </c>
      <c r="G21" s="6">
        <f t="shared" si="1"/>
        <v>508261.94999999995</v>
      </c>
    </row>
    <row r="22" spans="1:7" x14ac:dyDescent="0.2">
      <c r="A22" s="46" t="s">
        <v>149</v>
      </c>
      <c r="B22" s="6">
        <v>9681159.9600000009</v>
      </c>
      <c r="C22" s="6">
        <v>2893514</v>
      </c>
      <c r="D22" s="6">
        <f t="shared" si="0"/>
        <v>12574673.960000001</v>
      </c>
      <c r="E22" s="6">
        <v>1192103.5</v>
      </c>
      <c r="F22" s="6">
        <v>1106359.93</v>
      </c>
      <c r="G22" s="6">
        <f t="shared" si="1"/>
        <v>11382570.460000001</v>
      </c>
    </row>
    <row r="23" spans="1:7" x14ac:dyDescent="0.2">
      <c r="A23" s="46" t="s">
        <v>150</v>
      </c>
      <c r="B23" s="6">
        <v>2075455.11</v>
      </c>
      <c r="C23" s="6">
        <v>0</v>
      </c>
      <c r="D23" s="6">
        <f t="shared" si="0"/>
        <v>2075455.11</v>
      </c>
      <c r="E23" s="6">
        <v>901342.51</v>
      </c>
      <c r="F23" s="6">
        <v>758180.51</v>
      </c>
      <c r="G23" s="6">
        <f t="shared" si="1"/>
        <v>1174112.6000000001</v>
      </c>
    </row>
    <row r="24" spans="1:7" x14ac:dyDescent="0.2">
      <c r="A24" s="46" t="s">
        <v>151</v>
      </c>
      <c r="B24" s="6">
        <v>55768099.740000002</v>
      </c>
      <c r="C24" s="6">
        <v>13326487.42</v>
      </c>
      <c r="D24" s="6">
        <f t="shared" si="0"/>
        <v>69094587.159999996</v>
      </c>
      <c r="E24" s="6">
        <v>26045896.670000002</v>
      </c>
      <c r="F24" s="6">
        <v>23474161.629999999</v>
      </c>
      <c r="G24" s="6">
        <f t="shared" si="1"/>
        <v>43048690.489999995</v>
      </c>
    </row>
    <row r="25" spans="1:7" x14ac:dyDescent="0.2">
      <c r="A25" s="46" t="s">
        <v>152</v>
      </c>
      <c r="B25" s="6">
        <v>11697844.08</v>
      </c>
      <c r="C25" s="6">
        <v>324114</v>
      </c>
      <c r="D25" s="6">
        <f t="shared" si="0"/>
        <v>12021958.08</v>
      </c>
      <c r="E25" s="6">
        <v>4197312.9400000004</v>
      </c>
      <c r="F25" s="6">
        <v>3525865.18</v>
      </c>
      <c r="G25" s="6">
        <f t="shared" si="1"/>
        <v>7824645.1399999997</v>
      </c>
    </row>
    <row r="26" spans="1:7" x14ac:dyDescent="0.2">
      <c r="A26" s="46" t="s">
        <v>153</v>
      </c>
      <c r="B26" s="6">
        <v>32013244.460000001</v>
      </c>
      <c r="C26" s="6">
        <v>55178837.009999998</v>
      </c>
      <c r="D26" s="6">
        <f t="shared" si="0"/>
        <v>87192081.469999999</v>
      </c>
      <c r="E26" s="6">
        <v>29681162.73</v>
      </c>
      <c r="F26" s="6">
        <v>26871905.710000001</v>
      </c>
      <c r="G26" s="6">
        <f t="shared" si="1"/>
        <v>57510918.739999995</v>
      </c>
    </row>
    <row r="27" spans="1:7" x14ac:dyDescent="0.2">
      <c r="A27" s="46" t="s">
        <v>154</v>
      </c>
      <c r="B27" s="6">
        <v>3320012.96</v>
      </c>
      <c r="C27" s="6">
        <v>66620.03</v>
      </c>
      <c r="D27" s="6">
        <f t="shared" si="0"/>
        <v>3386632.9899999998</v>
      </c>
      <c r="E27" s="6">
        <v>1466899.39</v>
      </c>
      <c r="F27" s="6">
        <v>1258807.3899999999</v>
      </c>
      <c r="G27" s="6">
        <f t="shared" si="1"/>
        <v>1919733.5999999999</v>
      </c>
    </row>
    <row r="28" spans="1:7" x14ac:dyDescent="0.2">
      <c r="A28" s="46" t="s">
        <v>155</v>
      </c>
      <c r="B28" s="6">
        <v>13860875.810000001</v>
      </c>
      <c r="C28" s="6">
        <v>3064936.6</v>
      </c>
      <c r="D28" s="6">
        <f t="shared" si="0"/>
        <v>16925812.41</v>
      </c>
      <c r="E28" s="6">
        <v>6729664.6600000001</v>
      </c>
      <c r="F28" s="6">
        <v>6057865.6600000001</v>
      </c>
      <c r="G28" s="6">
        <f t="shared" si="1"/>
        <v>10196147.75</v>
      </c>
    </row>
    <row r="29" spans="1:7" x14ac:dyDescent="0.2">
      <c r="A29" s="46" t="s">
        <v>156</v>
      </c>
      <c r="B29" s="6">
        <v>4685728.3899999997</v>
      </c>
      <c r="C29" s="6">
        <v>5242</v>
      </c>
      <c r="D29" s="6">
        <f t="shared" si="0"/>
        <v>4690970.3899999997</v>
      </c>
      <c r="E29" s="6">
        <v>1921751.38</v>
      </c>
      <c r="F29" s="6">
        <v>1675508.38</v>
      </c>
      <c r="G29" s="6">
        <f t="shared" si="1"/>
        <v>2769219.01</v>
      </c>
    </row>
    <row r="30" spans="1:7" x14ac:dyDescent="0.2">
      <c r="A30" s="46" t="s">
        <v>157</v>
      </c>
      <c r="B30" s="6">
        <v>2373034.09</v>
      </c>
      <c r="C30" s="6">
        <v>410853.3</v>
      </c>
      <c r="D30" s="6">
        <f t="shared" si="0"/>
        <v>2783887.3899999997</v>
      </c>
      <c r="E30" s="6">
        <v>979625.03</v>
      </c>
      <c r="F30" s="6">
        <v>846788.03</v>
      </c>
      <c r="G30" s="6">
        <f t="shared" si="1"/>
        <v>1804262.3599999996</v>
      </c>
    </row>
    <row r="31" spans="1:7" x14ac:dyDescent="0.2">
      <c r="A31" s="46" t="s">
        <v>158</v>
      </c>
      <c r="B31" s="6">
        <v>1223578.3600000001</v>
      </c>
      <c r="C31" s="6">
        <v>45000</v>
      </c>
      <c r="D31" s="6">
        <f t="shared" si="0"/>
        <v>1268578.3600000001</v>
      </c>
      <c r="E31" s="6">
        <v>518354.64</v>
      </c>
      <c r="F31" s="6">
        <v>450872.64</v>
      </c>
      <c r="G31" s="6">
        <f t="shared" si="1"/>
        <v>750223.72000000009</v>
      </c>
    </row>
    <row r="32" spans="1:7" x14ac:dyDescent="0.2">
      <c r="A32" s="46" t="s">
        <v>159</v>
      </c>
      <c r="B32" s="6">
        <v>10832887.25</v>
      </c>
      <c r="C32" s="6">
        <v>1268810.1399999999</v>
      </c>
      <c r="D32" s="6">
        <f t="shared" si="0"/>
        <v>12101697.390000001</v>
      </c>
      <c r="E32" s="6">
        <v>7194777.9500000002</v>
      </c>
      <c r="F32" s="6">
        <v>6604359.3700000001</v>
      </c>
      <c r="G32" s="6">
        <f t="shared" si="1"/>
        <v>4906919.4400000004</v>
      </c>
    </row>
    <row r="33" spans="1:7" x14ac:dyDescent="0.2">
      <c r="A33" s="46" t="s">
        <v>160</v>
      </c>
      <c r="B33" s="6">
        <v>3648215.83</v>
      </c>
      <c r="C33" s="6">
        <v>879895</v>
      </c>
      <c r="D33" s="6">
        <f t="shared" si="0"/>
        <v>4528110.83</v>
      </c>
      <c r="E33" s="6">
        <v>1842916.73</v>
      </c>
      <c r="F33" s="6">
        <v>1685906.73</v>
      </c>
      <c r="G33" s="6">
        <f t="shared" si="1"/>
        <v>2685194.1</v>
      </c>
    </row>
    <row r="34" spans="1:7" x14ac:dyDescent="0.2">
      <c r="A34" s="46" t="s">
        <v>161</v>
      </c>
      <c r="B34" s="6">
        <v>7440789.9199999999</v>
      </c>
      <c r="C34" s="6">
        <v>523807.57</v>
      </c>
      <c r="D34" s="6">
        <f t="shared" si="0"/>
        <v>7964597.4900000002</v>
      </c>
      <c r="E34" s="6">
        <v>3060309.31</v>
      </c>
      <c r="F34" s="6">
        <v>2863743.31</v>
      </c>
      <c r="G34" s="6">
        <f t="shared" si="1"/>
        <v>4904288.18</v>
      </c>
    </row>
    <row r="35" spans="1:7" x14ac:dyDescent="0.2">
      <c r="A35" s="46" t="s">
        <v>162</v>
      </c>
      <c r="B35" s="6">
        <v>7674258.8899999997</v>
      </c>
      <c r="C35" s="6">
        <v>1867940.89</v>
      </c>
      <c r="D35" s="6">
        <f t="shared" si="0"/>
        <v>9542199.7799999993</v>
      </c>
      <c r="E35" s="6">
        <v>3952239.88</v>
      </c>
      <c r="F35" s="6">
        <v>3488195.96</v>
      </c>
      <c r="G35" s="6">
        <f t="shared" si="1"/>
        <v>5589959.8999999994</v>
      </c>
    </row>
    <row r="36" spans="1:7" x14ac:dyDescent="0.2">
      <c r="A36" s="46" t="s">
        <v>163</v>
      </c>
      <c r="B36" s="6">
        <v>472076.81</v>
      </c>
      <c r="C36" s="6">
        <v>19010</v>
      </c>
      <c r="D36" s="6">
        <f t="shared" si="0"/>
        <v>491086.81</v>
      </c>
      <c r="E36" s="6">
        <v>172173.61</v>
      </c>
      <c r="F36" s="6">
        <v>146513.13</v>
      </c>
      <c r="G36" s="6">
        <f t="shared" si="1"/>
        <v>318913.2</v>
      </c>
    </row>
    <row r="37" spans="1:7" x14ac:dyDescent="0.2">
      <c r="A37" s="46" t="s">
        <v>164</v>
      </c>
      <c r="B37" s="6">
        <v>4022150.62</v>
      </c>
      <c r="C37" s="6">
        <v>-32757.43</v>
      </c>
      <c r="D37" s="6">
        <f t="shared" si="0"/>
        <v>3989393.19</v>
      </c>
      <c r="E37" s="6">
        <v>1425068.84</v>
      </c>
      <c r="F37" s="6">
        <v>1199324.8400000001</v>
      </c>
      <c r="G37" s="6">
        <f t="shared" si="1"/>
        <v>2564324.3499999996</v>
      </c>
    </row>
    <row r="38" spans="1:7" x14ac:dyDescent="0.2">
      <c r="A38" s="46" t="s">
        <v>165</v>
      </c>
      <c r="B38" s="6">
        <v>2902258.8</v>
      </c>
      <c r="C38" s="6">
        <v>3770613.77</v>
      </c>
      <c r="D38" s="6">
        <f t="shared" si="0"/>
        <v>6672872.5700000003</v>
      </c>
      <c r="E38" s="6">
        <v>1516521.24</v>
      </c>
      <c r="F38" s="6">
        <v>1399753.24</v>
      </c>
      <c r="G38" s="6">
        <f t="shared" si="1"/>
        <v>5156351.33</v>
      </c>
    </row>
    <row r="39" spans="1:7" x14ac:dyDescent="0.2">
      <c r="A39" s="47" t="s">
        <v>77</v>
      </c>
      <c r="B39" s="27">
        <f>SUM(B6:B38)</f>
        <v>285919781.17000008</v>
      </c>
      <c r="C39" s="27">
        <f t="shared" ref="C39:G39" si="2">SUM(C6:C38)</f>
        <v>98026481.219999969</v>
      </c>
      <c r="D39" s="27">
        <f t="shared" si="2"/>
        <v>383946262.38999999</v>
      </c>
      <c r="E39" s="27">
        <f t="shared" si="2"/>
        <v>131755250.59999999</v>
      </c>
      <c r="F39" s="27">
        <f t="shared" si="2"/>
        <v>119417316.77</v>
      </c>
      <c r="G39" s="27">
        <f t="shared" si="2"/>
        <v>252191011.78999996</v>
      </c>
    </row>
    <row r="42" spans="1:7" ht="45" customHeight="1" x14ac:dyDescent="0.2">
      <c r="A42" s="37" t="s">
        <v>166</v>
      </c>
      <c r="B42" s="38"/>
      <c r="C42" s="38"/>
      <c r="D42" s="38"/>
      <c r="E42" s="38"/>
      <c r="F42" s="38"/>
      <c r="G42" s="39"/>
    </row>
    <row r="44" spans="1:7" x14ac:dyDescent="0.2">
      <c r="A44" s="40"/>
      <c r="B44" s="15" t="s">
        <v>0</v>
      </c>
      <c r="C44" s="16"/>
      <c r="D44" s="16"/>
      <c r="E44" s="16"/>
      <c r="F44" s="17"/>
      <c r="G44" s="32" t="s">
        <v>7</v>
      </c>
    </row>
    <row r="45" spans="1:7" ht="22.5" x14ac:dyDescent="0.2">
      <c r="A45" s="41" t="s">
        <v>1</v>
      </c>
      <c r="B45" s="3" t="s">
        <v>2</v>
      </c>
      <c r="C45" s="3" t="s">
        <v>3</v>
      </c>
      <c r="D45" s="3" t="s">
        <v>4</v>
      </c>
      <c r="E45" s="3" t="s">
        <v>5</v>
      </c>
      <c r="F45" s="3" t="s">
        <v>6</v>
      </c>
      <c r="G45" s="33"/>
    </row>
    <row r="46" spans="1:7" x14ac:dyDescent="0.2">
      <c r="A46" s="42"/>
      <c r="B46" s="4">
        <v>1</v>
      </c>
      <c r="C46" s="4">
        <v>2</v>
      </c>
      <c r="D46" s="4" t="s">
        <v>8</v>
      </c>
      <c r="E46" s="4">
        <v>4</v>
      </c>
      <c r="F46" s="4">
        <v>5</v>
      </c>
      <c r="G46" s="4" t="s">
        <v>9</v>
      </c>
    </row>
    <row r="47" spans="1:7" x14ac:dyDescent="0.2">
      <c r="A47" s="48"/>
      <c r="B47" s="11"/>
      <c r="C47" s="11"/>
      <c r="D47" s="11"/>
      <c r="E47" s="11"/>
      <c r="F47" s="11"/>
      <c r="G47" s="11"/>
    </row>
    <row r="48" spans="1:7" x14ac:dyDescent="0.2">
      <c r="A48" s="18" t="s">
        <v>81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</row>
    <row r="49" spans="1:7" x14ac:dyDescent="0.2">
      <c r="A49" s="18" t="s">
        <v>82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</row>
    <row r="50" spans="1:7" x14ac:dyDescent="0.2">
      <c r="A50" s="18" t="s">
        <v>83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</row>
    <row r="51" spans="1:7" x14ac:dyDescent="0.2">
      <c r="A51" s="18" t="s">
        <v>84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</row>
    <row r="52" spans="1:7" x14ac:dyDescent="0.2">
      <c r="A52" s="2"/>
      <c r="B52" s="13"/>
      <c r="C52" s="13"/>
      <c r="D52" s="13"/>
      <c r="E52" s="13"/>
      <c r="F52" s="13"/>
      <c r="G52" s="13"/>
    </row>
    <row r="53" spans="1:7" x14ac:dyDescent="0.2">
      <c r="A53" s="51" t="s">
        <v>77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</row>
    <row r="56" spans="1:7" ht="45" customHeight="1" x14ac:dyDescent="0.2">
      <c r="A56" s="37" t="s">
        <v>166</v>
      </c>
      <c r="B56" s="38"/>
      <c r="C56" s="38"/>
      <c r="D56" s="38"/>
      <c r="E56" s="38"/>
      <c r="F56" s="38"/>
      <c r="G56" s="39"/>
    </row>
    <row r="57" spans="1:7" x14ac:dyDescent="0.2">
      <c r="A57" s="40"/>
      <c r="B57" s="15" t="s">
        <v>0</v>
      </c>
      <c r="C57" s="16"/>
      <c r="D57" s="16"/>
      <c r="E57" s="16"/>
      <c r="F57" s="17"/>
      <c r="G57" s="32" t="s">
        <v>7</v>
      </c>
    </row>
    <row r="58" spans="1:7" ht="22.5" x14ac:dyDescent="0.2">
      <c r="A58" s="41" t="s">
        <v>1</v>
      </c>
      <c r="B58" s="3" t="s">
        <v>2</v>
      </c>
      <c r="C58" s="3" t="s">
        <v>3</v>
      </c>
      <c r="D58" s="3" t="s">
        <v>4</v>
      </c>
      <c r="E58" s="3" t="s">
        <v>5</v>
      </c>
      <c r="F58" s="3" t="s">
        <v>6</v>
      </c>
      <c r="G58" s="33"/>
    </row>
    <row r="59" spans="1:7" x14ac:dyDescent="0.2">
      <c r="A59" s="42"/>
      <c r="B59" s="4">
        <v>1</v>
      </c>
      <c r="C59" s="4">
        <v>2</v>
      </c>
      <c r="D59" s="4" t="s">
        <v>8</v>
      </c>
      <c r="E59" s="4">
        <v>4</v>
      </c>
      <c r="F59" s="4">
        <v>5</v>
      </c>
      <c r="G59" s="4" t="s">
        <v>9</v>
      </c>
    </row>
    <row r="60" spans="1:7" x14ac:dyDescent="0.2">
      <c r="A60" s="48"/>
      <c r="B60" s="11"/>
      <c r="C60" s="11"/>
      <c r="D60" s="11"/>
      <c r="E60" s="11"/>
      <c r="F60" s="11"/>
      <c r="G60" s="11"/>
    </row>
    <row r="61" spans="1:7" ht="22.5" x14ac:dyDescent="0.2">
      <c r="A61" s="49" t="s">
        <v>85</v>
      </c>
      <c r="B61" s="6">
        <v>24206499.989999998</v>
      </c>
      <c r="C61" s="6">
        <v>2600000</v>
      </c>
      <c r="D61" s="6">
        <f t="shared" ref="D61" si="3">B61+C61</f>
        <v>26806499.989999998</v>
      </c>
      <c r="E61" s="6">
        <v>13403249.92</v>
      </c>
      <c r="F61" s="6">
        <v>13403249.92</v>
      </c>
      <c r="G61" s="6">
        <f t="shared" ref="G61" si="4">D61-E61</f>
        <v>13403250.069999998</v>
      </c>
    </row>
    <row r="62" spans="1:7" x14ac:dyDescent="0.2">
      <c r="A62" s="49" t="s">
        <v>86</v>
      </c>
      <c r="B62" s="6">
        <v>0</v>
      </c>
      <c r="C62" s="6">
        <v>0</v>
      </c>
      <c r="D62" s="6">
        <f t="shared" ref="D62" si="5">B62+C62</f>
        <v>0</v>
      </c>
      <c r="E62" s="6">
        <v>0</v>
      </c>
      <c r="F62" s="6">
        <v>0</v>
      </c>
      <c r="G62" s="6">
        <f t="shared" ref="G62" si="6">D62-E62</f>
        <v>0</v>
      </c>
    </row>
    <row r="63" spans="1:7" ht="22.5" x14ac:dyDescent="0.2">
      <c r="A63" s="49" t="s">
        <v>87</v>
      </c>
      <c r="B63" s="6">
        <v>0</v>
      </c>
      <c r="C63" s="6">
        <v>0</v>
      </c>
      <c r="D63" s="6">
        <f t="shared" ref="D63" si="7">B63+C63</f>
        <v>0</v>
      </c>
      <c r="E63" s="6">
        <v>0</v>
      </c>
      <c r="F63" s="6">
        <v>0</v>
      </c>
      <c r="G63" s="6">
        <f t="shared" ref="G63" si="8">D63-E63</f>
        <v>0</v>
      </c>
    </row>
    <row r="64" spans="1:7" ht="22.5" x14ac:dyDescent="0.2">
      <c r="A64" s="49" t="s">
        <v>88</v>
      </c>
      <c r="B64" s="6">
        <v>0</v>
      </c>
      <c r="C64" s="6">
        <v>0</v>
      </c>
      <c r="D64" s="6">
        <f t="shared" ref="D64" si="9">B64+C64</f>
        <v>0</v>
      </c>
      <c r="E64" s="6">
        <v>0</v>
      </c>
      <c r="F64" s="6">
        <v>0</v>
      </c>
      <c r="G64" s="6">
        <f t="shared" ref="G64" si="10">D64-E64</f>
        <v>0</v>
      </c>
    </row>
    <row r="65" spans="1:7" ht="22.5" x14ac:dyDescent="0.2">
      <c r="A65" s="49" t="s">
        <v>89</v>
      </c>
      <c r="B65" s="6">
        <v>0</v>
      </c>
      <c r="C65" s="6">
        <v>0</v>
      </c>
      <c r="D65" s="6">
        <f t="shared" ref="D65" si="11">B65+C65</f>
        <v>0</v>
      </c>
      <c r="E65" s="6">
        <v>0</v>
      </c>
      <c r="F65" s="6">
        <v>0</v>
      </c>
      <c r="G65" s="6">
        <f t="shared" ref="G65" si="12">D65-E65</f>
        <v>0</v>
      </c>
    </row>
    <row r="66" spans="1:7" ht="22.5" x14ac:dyDescent="0.2">
      <c r="A66" s="49" t="s">
        <v>90</v>
      </c>
      <c r="B66" s="6">
        <v>0</v>
      </c>
      <c r="C66" s="6">
        <v>0</v>
      </c>
      <c r="D66" s="6">
        <f t="shared" ref="D66" si="13">B66+C66</f>
        <v>0</v>
      </c>
      <c r="E66" s="6">
        <v>0</v>
      </c>
      <c r="F66" s="6">
        <v>0</v>
      </c>
      <c r="G66" s="6">
        <f t="shared" ref="G66" si="14">D66-E66</f>
        <v>0</v>
      </c>
    </row>
    <row r="67" spans="1:7" x14ac:dyDescent="0.2">
      <c r="A67" s="49" t="s">
        <v>91</v>
      </c>
      <c r="B67" s="6">
        <v>0</v>
      </c>
      <c r="C67" s="6">
        <v>0</v>
      </c>
      <c r="D67" s="6">
        <f t="shared" ref="D67:D68" si="15">B67+C67</f>
        <v>0</v>
      </c>
      <c r="E67" s="6">
        <v>0</v>
      </c>
      <c r="F67" s="6">
        <v>0</v>
      </c>
      <c r="G67" s="6">
        <f t="shared" ref="G67:G68" si="16">D67-E67</f>
        <v>0</v>
      </c>
    </row>
    <row r="68" spans="1:7" x14ac:dyDescent="0.2">
      <c r="A68" s="50" t="s">
        <v>77</v>
      </c>
      <c r="B68" s="28">
        <v>24206499.989999998</v>
      </c>
      <c r="C68" s="28">
        <v>2600000</v>
      </c>
      <c r="D68" s="28">
        <f t="shared" si="15"/>
        <v>26806499.989999998</v>
      </c>
      <c r="E68" s="28">
        <v>13403249.92</v>
      </c>
      <c r="F68" s="28">
        <v>13403249.92</v>
      </c>
      <c r="G68" s="28">
        <f t="shared" si="16"/>
        <v>13403250.069999998</v>
      </c>
    </row>
    <row r="71" spans="1:7" ht="27" customHeight="1" x14ac:dyDescent="0.2">
      <c r="A71" s="20"/>
      <c r="D71" s="20"/>
      <c r="E71" s="20"/>
      <c r="F71" s="20"/>
    </row>
    <row r="72" spans="1:7" ht="12" x14ac:dyDescent="0.2">
      <c r="A72" s="21" t="s">
        <v>127</v>
      </c>
      <c r="D72" s="34" t="s">
        <v>128</v>
      </c>
      <c r="E72" s="34"/>
      <c r="F72" s="34"/>
    </row>
    <row r="73" spans="1:7" ht="63" customHeight="1" x14ac:dyDescent="0.2">
      <c r="A73" s="22" t="s">
        <v>129</v>
      </c>
      <c r="D73" s="35" t="s">
        <v>130</v>
      </c>
      <c r="E73" s="35"/>
      <c r="F73" s="35"/>
    </row>
    <row r="74" spans="1:7" ht="12" x14ac:dyDescent="0.2">
      <c r="A74" s="21" t="s">
        <v>131</v>
      </c>
      <c r="D74" s="23"/>
      <c r="E74" s="23"/>
    </row>
    <row r="75" spans="1:7" ht="12" x14ac:dyDescent="0.2">
      <c r="A75" s="21" t="s">
        <v>132</v>
      </c>
      <c r="D75" s="36"/>
      <c r="E75" s="36"/>
    </row>
  </sheetData>
  <sheetProtection formatCells="0" formatColumns="0" formatRows="0" insertRows="0" deleteRows="0" autoFilter="0"/>
  <mergeCells count="9">
    <mergeCell ref="D75:E75"/>
    <mergeCell ref="G3:G4"/>
    <mergeCell ref="G44:G45"/>
    <mergeCell ref="G57:G58"/>
    <mergeCell ref="A1:G1"/>
    <mergeCell ref="A42:G42"/>
    <mergeCell ref="A56:G56"/>
    <mergeCell ref="D72:F72"/>
    <mergeCell ref="D73:F73"/>
  </mergeCells>
  <printOptions horizontalCentered="1"/>
  <pageMargins left="0.11811023622047245" right="0.11811023622047245" top="0.15748031496062992" bottom="0.15748031496062992" header="0.31496062992125984" footer="0.31496062992125984"/>
  <pageSetup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5"/>
  <sheetViews>
    <sheetView showGridLines="0" workbookViewId="0">
      <selection sqref="A1:G38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37" t="s">
        <v>171</v>
      </c>
      <c r="B1" s="38"/>
      <c r="C1" s="38"/>
      <c r="D1" s="38"/>
      <c r="E1" s="38"/>
      <c r="F1" s="38"/>
      <c r="G1" s="39"/>
    </row>
    <row r="2" spans="1:7" x14ac:dyDescent="0.2">
      <c r="A2" s="40"/>
      <c r="B2" s="15" t="s">
        <v>0</v>
      </c>
      <c r="C2" s="16"/>
      <c r="D2" s="16"/>
      <c r="E2" s="16"/>
      <c r="F2" s="17"/>
      <c r="G2" s="32" t="s">
        <v>7</v>
      </c>
    </row>
    <row r="3" spans="1:7" ht="24.95" customHeight="1" x14ac:dyDescent="0.2">
      <c r="A3" s="41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3"/>
    </row>
    <row r="4" spans="1:7" x14ac:dyDescent="0.2">
      <c r="A4" s="42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43"/>
      <c r="B5" s="5"/>
      <c r="C5" s="5"/>
      <c r="D5" s="5"/>
      <c r="E5" s="5"/>
      <c r="F5" s="5"/>
      <c r="G5" s="5"/>
    </row>
    <row r="6" spans="1:7" x14ac:dyDescent="0.2">
      <c r="A6" s="14" t="s">
        <v>92</v>
      </c>
      <c r="B6" s="25">
        <f t="shared" ref="B6:G6" si="0">SUM(B7:B14)</f>
        <v>152140569.21000001</v>
      </c>
      <c r="C6" s="25">
        <f t="shared" si="0"/>
        <v>35093949.970000006</v>
      </c>
      <c r="D6" s="25">
        <f t="shared" si="0"/>
        <v>187234519.17999998</v>
      </c>
      <c r="E6" s="25">
        <f t="shared" si="0"/>
        <v>70164588.969999999</v>
      </c>
      <c r="F6" s="25">
        <f t="shared" si="0"/>
        <v>63822573.710000001</v>
      </c>
      <c r="G6" s="25">
        <f t="shared" si="0"/>
        <v>117069930.20999999</v>
      </c>
    </row>
    <row r="7" spans="1:7" x14ac:dyDescent="0.2">
      <c r="A7" s="44" t="s">
        <v>93</v>
      </c>
      <c r="B7" s="6">
        <v>36145178.450000003</v>
      </c>
      <c r="C7" s="6">
        <v>2752028.19</v>
      </c>
      <c r="D7" s="6">
        <f>B7+C7</f>
        <v>38897206.640000001</v>
      </c>
      <c r="E7" s="6">
        <v>18811285.050000001</v>
      </c>
      <c r="F7" s="6">
        <v>17965086.050000001</v>
      </c>
      <c r="G7" s="6">
        <f>D7-E7</f>
        <v>20085921.59</v>
      </c>
    </row>
    <row r="8" spans="1:7" x14ac:dyDescent="0.2">
      <c r="A8" s="44" t="s">
        <v>94</v>
      </c>
      <c r="B8" s="6">
        <v>434210.31</v>
      </c>
      <c r="C8" s="6">
        <v>9765.2000000000007</v>
      </c>
      <c r="D8" s="6">
        <f t="shared" ref="D8:D14" si="1">B8+C8</f>
        <v>443975.51</v>
      </c>
      <c r="E8" s="6">
        <v>181717.3</v>
      </c>
      <c r="F8" s="6">
        <v>152805.29999999999</v>
      </c>
      <c r="G8" s="6">
        <f t="shared" ref="G8:G14" si="2">D8-E8</f>
        <v>262258.21000000002</v>
      </c>
    </row>
    <row r="9" spans="1:7" x14ac:dyDescent="0.2">
      <c r="A9" s="44" t="s">
        <v>170</v>
      </c>
      <c r="B9" s="6">
        <v>15239698.23</v>
      </c>
      <c r="C9" s="6">
        <v>2650734.58</v>
      </c>
      <c r="D9" s="6">
        <f t="shared" si="1"/>
        <v>17890432.810000002</v>
      </c>
      <c r="E9" s="6">
        <v>8562376.1699999999</v>
      </c>
      <c r="F9" s="6">
        <v>7874234.8399999999</v>
      </c>
      <c r="G9" s="6">
        <f t="shared" si="2"/>
        <v>9328056.6400000025</v>
      </c>
    </row>
    <row r="10" spans="1:7" x14ac:dyDescent="0.2">
      <c r="A10" s="44" t="s">
        <v>95</v>
      </c>
      <c r="B10" s="6">
        <v>0</v>
      </c>
      <c r="C10" s="6">
        <v>0</v>
      </c>
      <c r="D10" s="6">
        <f t="shared" si="1"/>
        <v>0</v>
      </c>
      <c r="E10" s="6">
        <v>0</v>
      </c>
      <c r="F10" s="6">
        <v>0</v>
      </c>
      <c r="G10" s="6">
        <f t="shared" si="2"/>
        <v>0</v>
      </c>
    </row>
    <row r="11" spans="1:7" x14ac:dyDescent="0.2">
      <c r="A11" s="44" t="s">
        <v>96</v>
      </c>
      <c r="B11" s="6">
        <v>20061552.219999999</v>
      </c>
      <c r="C11" s="6">
        <v>15354525.09</v>
      </c>
      <c r="D11" s="6">
        <f t="shared" si="1"/>
        <v>35416077.310000002</v>
      </c>
      <c r="E11" s="6">
        <v>7126468.7199999997</v>
      </c>
      <c r="F11" s="6">
        <v>6031850.7199999997</v>
      </c>
      <c r="G11" s="6">
        <f t="shared" si="2"/>
        <v>28289608.590000004</v>
      </c>
    </row>
    <row r="12" spans="1:7" x14ac:dyDescent="0.2">
      <c r="A12" s="44" t="s">
        <v>97</v>
      </c>
      <c r="B12" s="6">
        <v>0</v>
      </c>
      <c r="C12" s="6">
        <v>0</v>
      </c>
      <c r="D12" s="6">
        <f t="shared" si="1"/>
        <v>0</v>
      </c>
      <c r="E12" s="6">
        <v>0</v>
      </c>
      <c r="F12" s="6">
        <v>0</v>
      </c>
      <c r="G12" s="6">
        <f t="shared" si="2"/>
        <v>0</v>
      </c>
    </row>
    <row r="13" spans="1:7" x14ac:dyDescent="0.2">
      <c r="A13" s="44" t="s">
        <v>98</v>
      </c>
      <c r="B13" s="6">
        <v>67465943.819999993</v>
      </c>
      <c r="C13" s="6">
        <v>13650601.42</v>
      </c>
      <c r="D13" s="6">
        <f t="shared" si="1"/>
        <v>81116545.239999995</v>
      </c>
      <c r="E13" s="6">
        <v>30243209.609999999</v>
      </c>
      <c r="F13" s="6">
        <v>27000026.809999999</v>
      </c>
      <c r="G13" s="6">
        <f t="shared" si="2"/>
        <v>50873335.629999995</v>
      </c>
    </row>
    <row r="14" spans="1:7" x14ac:dyDescent="0.2">
      <c r="A14" s="44" t="s">
        <v>36</v>
      </c>
      <c r="B14" s="6">
        <v>12793986.18</v>
      </c>
      <c r="C14" s="6">
        <v>676295.49</v>
      </c>
      <c r="D14" s="6">
        <f t="shared" si="1"/>
        <v>13470281.67</v>
      </c>
      <c r="E14" s="6">
        <v>5239532.12</v>
      </c>
      <c r="F14" s="6">
        <v>4798569.99</v>
      </c>
      <c r="G14" s="6">
        <f t="shared" si="2"/>
        <v>8230749.5499999998</v>
      </c>
    </row>
    <row r="15" spans="1:7" x14ac:dyDescent="0.2">
      <c r="A15" s="14" t="s">
        <v>99</v>
      </c>
      <c r="B15" s="25">
        <f t="shared" ref="B15:G15" si="3">SUM(B16:B22)</f>
        <v>130876953.16</v>
      </c>
      <c r="C15" s="25">
        <f t="shared" si="3"/>
        <v>59161917.480000004</v>
      </c>
      <c r="D15" s="25">
        <f t="shared" si="3"/>
        <v>190038870.64000002</v>
      </c>
      <c r="E15" s="25">
        <f t="shared" si="3"/>
        <v>60074140.389999993</v>
      </c>
      <c r="F15" s="25">
        <f t="shared" si="3"/>
        <v>54194989.819999993</v>
      </c>
      <c r="G15" s="25">
        <f t="shared" si="3"/>
        <v>129964730.25000001</v>
      </c>
    </row>
    <row r="16" spans="1:7" x14ac:dyDescent="0.2">
      <c r="A16" s="44" t="s">
        <v>100</v>
      </c>
      <c r="B16" s="6">
        <v>610000</v>
      </c>
      <c r="C16" s="6">
        <v>0</v>
      </c>
      <c r="D16" s="6">
        <f>B16+C16</f>
        <v>610000</v>
      </c>
      <c r="E16" s="6">
        <v>33525.72</v>
      </c>
      <c r="F16" s="6">
        <v>28565.72</v>
      </c>
      <c r="G16" s="6">
        <f t="shared" ref="G16:G22" si="4">D16-E16</f>
        <v>576474.28</v>
      </c>
    </row>
    <row r="17" spans="1:7" x14ac:dyDescent="0.2">
      <c r="A17" s="44" t="s">
        <v>101</v>
      </c>
      <c r="B17" s="6">
        <v>117723629.31</v>
      </c>
      <c r="C17" s="6">
        <v>56395071.590000004</v>
      </c>
      <c r="D17" s="6">
        <f t="shared" ref="D17:D22" si="5">B17+C17</f>
        <v>174118700.90000001</v>
      </c>
      <c r="E17" s="6">
        <v>53832774.079999998</v>
      </c>
      <c r="F17" s="6">
        <v>48638063.909999996</v>
      </c>
      <c r="G17" s="6">
        <f t="shared" si="4"/>
        <v>120285926.82000001</v>
      </c>
    </row>
    <row r="18" spans="1:7" x14ac:dyDescent="0.2">
      <c r="A18" s="44" t="s">
        <v>102</v>
      </c>
      <c r="B18" s="6">
        <v>0</v>
      </c>
      <c r="C18" s="6">
        <v>0</v>
      </c>
      <c r="D18" s="6">
        <f t="shared" si="5"/>
        <v>0</v>
      </c>
      <c r="E18" s="6">
        <v>0</v>
      </c>
      <c r="F18" s="6">
        <v>0</v>
      </c>
      <c r="G18" s="6">
        <f t="shared" si="4"/>
        <v>0</v>
      </c>
    </row>
    <row r="19" spans="1:7" x14ac:dyDescent="0.2">
      <c r="A19" s="44" t="s">
        <v>103</v>
      </c>
      <c r="B19" s="6">
        <v>4667453.59</v>
      </c>
      <c r="C19" s="6">
        <v>2235103.46</v>
      </c>
      <c r="D19" s="6">
        <f t="shared" si="5"/>
        <v>6902557.0499999998</v>
      </c>
      <c r="E19" s="6">
        <v>2642985.33</v>
      </c>
      <c r="F19" s="6">
        <v>2425605.33</v>
      </c>
      <c r="G19" s="6">
        <f t="shared" si="4"/>
        <v>4259571.72</v>
      </c>
    </row>
    <row r="20" spans="1:7" x14ac:dyDescent="0.2">
      <c r="A20" s="44" t="s">
        <v>104</v>
      </c>
      <c r="B20" s="6">
        <v>7127097.9400000004</v>
      </c>
      <c r="C20" s="6">
        <v>531742.43000000005</v>
      </c>
      <c r="D20" s="6">
        <f t="shared" si="5"/>
        <v>7658840.3700000001</v>
      </c>
      <c r="E20" s="6">
        <v>3324344.89</v>
      </c>
      <c r="F20" s="6">
        <v>2895010.49</v>
      </c>
      <c r="G20" s="6">
        <f t="shared" si="4"/>
        <v>4334495.4800000004</v>
      </c>
    </row>
    <row r="21" spans="1:7" x14ac:dyDescent="0.2">
      <c r="A21" s="44" t="s">
        <v>105</v>
      </c>
      <c r="B21" s="6">
        <v>748772.32</v>
      </c>
      <c r="C21" s="6">
        <v>0</v>
      </c>
      <c r="D21" s="6">
        <f t="shared" si="5"/>
        <v>748772.32</v>
      </c>
      <c r="E21" s="6">
        <v>240510.37</v>
      </c>
      <c r="F21" s="6">
        <v>207744.37</v>
      </c>
      <c r="G21" s="6">
        <f t="shared" si="4"/>
        <v>508261.94999999995</v>
      </c>
    </row>
    <row r="22" spans="1:7" x14ac:dyDescent="0.2">
      <c r="A22" s="44" t="s">
        <v>106</v>
      </c>
      <c r="B22" s="6">
        <v>0</v>
      </c>
      <c r="C22" s="6">
        <v>0</v>
      </c>
      <c r="D22" s="6">
        <f t="shared" si="5"/>
        <v>0</v>
      </c>
      <c r="E22" s="6">
        <v>0</v>
      </c>
      <c r="F22" s="6">
        <v>0</v>
      </c>
      <c r="G22" s="6">
        <f t="shared" si="4"/>
        <v>0</v>
      </c>
    </row>
    <row r="23" spans="1:7" x14ac:dyDescent="0.2">
      <c r="A23" s="14" t="s">
        <v>107</v>
      </c>
      <c r="B23" s="25">
        <f t="shared" ref="B23:G23" si="6">SUM(B24:B32)</f>
        <v>2902258.8</v>
      </c>
      <c r="C23" s="25">
        <f t="shared" si="6"/>
        <v>3770613.77</v>
      </c>
      <c r="D23" s="25">
        <f t="shared" si="6"/>
        <v>6672872.5700000003</v>
      </c>
      <c r="E23" s="25">
        <f t="shared" si="6"/>
        <v>1516521.24</v>
      </c>
      <c r="F23" s="25">
        <f t="shared" si="6"/>
        <v>1399753.24</v>
      </c>
      <c r="G23" s="25">
        <f t="shared" si="6"/>
        <v>5156351.33</v>
      </c>
    </row>
    <row r="24" spans="1:7" x14ac:dyDescent="0.2">
      <c r="A24" s="44" t="s">
        <v>108</v>
      </c>
      <c r="B24" s="6">
        <v>0</v>
      </c>
      <c r="C24" s="6">
        <v>0</v>
      </c>
      <c r="D24" s="6">
        <f>B24+C24</f>
        <v>0</v>
      </c>
      <c r="E24" s="6">
        <v>0</v>
      </c>
      <c r="F24" s="6">
        <v>0</v>
      </c>
      <c r="G24" s="6">
        <f t="shared" ref="G24:G32" si="7">D24-E24</f>
        <v>0</v>
      </c>
    </row>
    <row r="25" spans="1:7" x14ac:dyDescent="0.2">
      <c r="A25" s="44" t="s">
        <v>109</v>
      </c>
      <c r="B25" s="6">
        <v>0</v>
      </c>
      <c r="C25" s="6">
        <v>0</v>
      </c>
      <c r="D25" s="6">
        <f t="shared" ref="D25:D32" si="8">B25+C25</f>
        <v>0</v>
      </c>
      <c r="E25" s="6">
        <v>0</v>
      </c>
      <c r="F25" s="6">
        <v>0</v>
      </c>
      <c r="G25" s="6">
        <f t="shared" si="7"/>
        <v>0</v>
      </c>
    </row>
    <row r="26" spans="1:7" x14ac:dyDescent="0.2">
      <c r="A26" s="44" t="s">
        <v>110</v>
      </c>
      <c r="B26" s="6">
        <v>0</v>
      </c>
      <c r="C26" s="6">
        <v>0</v>
      </c>
      <c r="D26" s="6">
        <f t="shared" si="8"/>
        <v>0</v>
      </c>
      <c r="E26" s="6">
        <v>0</v>
      </c>
      <c r="F26" s="6">
        <v>0</v>
      </c>
      <c r="G26" s="6">
        <f t="shared" si="7"/>
        <v>0</v>
      </c>
    </row>
    <row r="27" spans="1:7" x14ac:dyDescent="0.2">
      <c r="A27" s="44" t="s">
        <v>111</v>
      </c>
      <c r="B27" s="6">
        <v>0</v>
      </c>
      <c r="C27" s="6">
        <v>0</v>
      </c>
      <c r="D27" s="6">
        <f t="shared" si="8"/>
        <v>0</v>
      </c>
      <c r="E27" s="6">
        <v>0</v>
      </c>
      <c r="F27" s="6">
        <v>0</v>
      </c>
      <c r="G27" s="6">
        <f t="shared" si="7"/>
        <v>0</v>
      </c>
    </row>
    <row r="28" spans="1:7" x14ac:dyDescent="0.2">
      <c r="A28" s="44" t="s">
        <v>112</v>
      </c>
      <c r="B28" s="6">
        <v>0</v>
      </c>
      <c r="C28" s="6">
        <v>0</v>
      </c>
      <c r="D28" s="6">
        <f t="shared" si="8"/>
        <v>0</v>
      </c>
      <c r="E28" s="6">
        <v>0</v>
      </c>
      <c r="F28" s="6">
        <v>0</v>
      </c>
      <c r="G28" s="6">
        <f t="shared" si="7"/>
        <v>0</v>
      </c>
    </row>
    <row r="29" spans="1:7" x14ac:dyDescent="0.2">
      <c r="A29" s="44" t="s">
        <v>113</v>
      </c>
      <c r="B29" s="6">
        <v>0</v>
      </c>
      <c r="C29" s="6">
        <v>0</v>
      </c>
      <c r="D29" s="6">
        <f t="shared" si="8"/>
        <v>0</v>
      </c>
      <c r="E29" s="6">
        <v>0</v>
      </c>
      <c r="F29" s="6">
        <v>0</v>
      </c>
      <c r="G29" s="6">
        <f t="shared" si="7"/>
        <v>0</v>
      </c>
    </row>
    <row r="30" spans="1:7" x14ac:dyDescent="0.2">
      <c r="A30" s="44" t="s">
        <v>114</v>
      </c>
      <c r="B30" s="6">
        <v>0</v>
      </c>
      <c r="C30" s="6">
        <v>0</v>
      </c>
      <c r="D30" s="6">
        <f t="shared" si="8"/>
        <v>0</v>
      </c>
      <c r="E30" s="6">
        <v>0</v>
      </c>
      <c r="F30" s="6">
        <v>0</v>
      </c>
      <c r="G30" s="6">
        <f t="shared" si="7"/>
        <v>0</v>
      </c>
    </row>
    <row r="31" spans="1:7" x14ac:dyDescent="0.2">
      <c r="A31" s="44" t="s">
        <v>115</v>
      </c>
      <c r="B31" s="6">
        <v>2902258.8</v>
      </c>
      <c r="C31" s="6">
        <v>3770613.77</v>
      </c>
      <c r="D31" s="6">
        <f t="shared" si="8"/>
        <v>6672872.5700000003</v>
      </c>
      <c r="E31" s="6">
        <v>1516521.24</v>
      </c>
      <c r="F31" s="6">
        <v>1399753.24</v>
      </c>
      <c r="G31" s="6">
        <f t="shared" si="7"/>
        <v>5156351.33</v>
      </c>
    </row>
    <row r="32" spans="1:7" x14ac:dyDescent="0.2">
      <c r="A32" s="44" t="s">
        <v>116</v>
      </c>
      <c r="B32" s="6">
        <v>0</v>
      </c>
      <c r="C32" s="6">
        <v>0</v>
      </c>
      <c r="D32" s="6">
        <f t="shared" si="8"/>
        <v>0</v>
      </c>
      <c r="E32" s="6">
        <v>0</v>
      </c>
      <c r="F32" s="6">
        <v>0</v>
      </c>
      <c r="G32" s="6">
        <f t="shared" si="7"/>
        <v>0</v>
      </c>
    </row>
    <row r="33" spans="1:7" x14ac:dyDescent="0.2">
      <c r="A33" s="14" t="s">
        <v>117</v>
      </c>
      <c r="B33" s="25">
        <f t="shared" ref="B33:G33" si="9">SUM(B34:B37)</f>
        <v>0</v>
      </c>
      <c r="C33" s="25">
        <f t="shared" si="9"/>
        <v>0</v>
      </c>
      <c r="D33" s="25">
        <f t="shared" si="9"/>
        <v>0</v>
      </c>
      <c r="E33" s="25">
        <f t="shared" si="9"/>
        <v>0</v>
      </c>
      <c r="F33" s="25">
        <f t="shared" si="9"/>
        <v>0</v>
      </c>
      <c r="G33" s="25">
        <f t="shared" si="9"/>
        <v>0</v>
      </c>
    </row>
    <row r="34" spans="1:7" x14ac:dyDescent="0.2">
      <c r="A34" s="44" t="s">
        <v>118</v>
      </c>
      <c r="B34" s="6">
        <v>0</v>
      </c>
      <c r="C34" s="6">
        <v>0</v>
      </c>
      <c r="D34" s="6">
        <f>B34+C34</f>
        <v>0</v>
      </c>
      <c r="E34" s="6">
        <v>0</v>
      </c>
      <c r="F34" s="6">
        <v>0</v>
      </c>
      <c r="G34" s="6">
        <f t="shared" ref="G34:G37" si="10">D34-E34</f>
        <v>0</v>
      </c>
    </row>
    <row r="35" spans="1:7" ht="22.5" x14ac:dyDescent="0.2">
      <c r="A35" s="44" t="s">
        <v>119</v>
      </c>
      <c r="B35" s="6">
        <v>0</v>
      </c>
      <c r="C35" s="6">
        <v>0</v>
      </c>
      <c r="D35" s="6">
        <f t="shared" ref="D35:D37" si="11">B35+C35</f>
        <v>0</v>
      </c>
      <c r="E35" s="6">
        <v>0</v>
      </c>
      <c r="F35" s="6">
        <v>0</v>
      </c>
      <c r="G35" s="6">
        <f t="shared" si="10"/>
        <v>0</v>
      </c>
    </row>
    <row r="36" spans="1:7" x14ac:dyDescent="0.2">
      <c r="A36" s="44" t="s">
        <v>120</v>
      </c>
      <c r="B36" s="6">
        <v>0</v>
      </c>
      <c r="C36" s="6">
        <v>0</v>
      </c>
      <c r="D36" s="6">
        <f t="shared" si="11"/>
        <v>0</v>
      </c>
      <c r="E36" s="6">
        <v>0</v>
      </c>
      <c r="F36" s="6">
        <v>0</v>
      </c>
      <c r="G36" s="6">
        <f t="shared" si="10"/>
        <v>0</v>
      </c>
    </row>
    <row r="37" spans="1:7" x14ac:dyDescent="0.2">
      <c r="A37" s="44" t="s">
        <v>121</v>
      </c>
      <c r="B37" s="6">
        <v>0</v>
      </c>
      <c r="C37" s="6">
        <v>0</v>
      </c>
      <c r="D37" s="6">
        <f t="shared" si="11"/>
        <v>0</v>
      </c>
      <c r="E37" s="6">
        <v>0</v>
      </c>
      <c r="F37" s="6">
        <v>0</v>
      </c>
      <c r="G37" s="6">
        <f t="shared" si="10"/>
        <v>0</v>
      </c>
    </row>
    <row r="38" spans="1:7" x14ac:dyDescent="0.2">
      <c r="A38" s="45" t="s">
        <v>77</v>
      </c>
      <c r="B38" s="27">
        <f t="shared" ref="B38:G38" si="12">SUM(B33+B23+B15+B6)</f>
        <v>285919781.17000002</v>
      </c>
      <c r="C38" s="27">
        <f t="shared" si="12"/>
        <v>98026481.220000014</v>
      </c>
      <c r="D38" s="27">
        <f t="shared" si="12"/>
        <v>383946262.38999999</v>
      </c>
      <c r="E38" s="27">
        <f t="shared" si="12"/>
        <v>131755250.59999999</v>
      </c>
      <c r="F38" s="27">
        <f t="shared" si="12"/>
        <v>119417316.77</v>
      </c>
      <c r="G38" s="27">
        <f t="shared" si="12"/>
        <v>252191011.79000002</v>
      </c>
    </row>
    <row r="41" spans="1:7" ht="32.25" customHeight="1" x14ac:dyDescent="0.2">
      <c r="A41" s="20"/>
      <c r="D41" s="20"/>
      <c r="E41" s="20"/>
      <c r="F41" s="20"/>
    </row>
    <row r="42" spans="1:7" ht="12" x14ac:dyDescent="0.2">
      <c r="A42" s="21" t="s">
        <v>127</v>
      </c>
      <c r="D42" s="34" t="s">
        <v>128</v>
      </c>
      <c r="E42" s="34"/>
      <c r="F42" s="34"/>
    </row>
    <row r="43" spans="1:7" ht="65.25" customHeight="1" x14ac:dyDescent="0.2">
      <c r="A43" s="22" t="s">
        <v>129</v>
      </c>
      <c r="D43" s="35" t="s">
        <v>130</v>
      </c>
      <c r="E43" s="35"/>
      <c r="F43" s="35"/>
    </row>
    <row r="44" spans="1:7" ht="12" x14ac:dyDescent="0.2">
      <c r="A44" s="21" t="s">
        <v>131</v>
      </c>
      <c r="D44" s="23"/>
      <c r="E44" s="23"/>
    </row>
    <row r="45" spans="1:7" ht="12" x14ac:dyDescent="0.2">
      <c r="A45" s="21" t="s">
        <v>132</v>
      </c>
      <c r="D45" s="36"/>
      <c r="E45" s="36"/>
    </row>
  </sheetData>
  <sheetProtection formatCells="0" formatColumns="0" formatRows="0" autoFilter="0"/>
  <mergeCells count="5">
    <mergeCell ref="G2:G3"/>
    <mergeCell ref="A1:G1"/>
    <mergeCell ref="D42:F42"/>
    <mergeCell ref="D43:F43"/>
    <mergeCell ref="D45:E45"/>
  </mergeCells>
  <printOptions horizontalCentered="1"/>
  <pageMargins left="0.31496062992125984" right="0.31496062992125984" top="0.74803149606299213" bottom="0.35433070866141736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3C30751-0A0D-4099-B924-D6A8D86C4A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ADMIN</cp:lastModifiedBy>
  <cp:revision/>
  <cp:lastPrinted>2023-08-03T14:27:35Z</cp:lastPrinted>
  <dcterms:created xsi:type="dcterms:W3CDTF">2014-02-10T03:37:14Z</dcterms:created>
  <dcterms:modified xsi:type="dcterms:W3CDTF">2023-08-03T14:27:37Z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