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3er trimestre\"/>
    </mc:Choice>
  </mc:AlternateContent>
  <xr:revisionPtr revIDLastSave="0" documentId="13_ncr:1_{168D1073-7C9E-4F9C-9328-0A562797150D}" xr6:coauthVersionLast="47" xr6:coauthVersionMax="47" xr10:uidLastSave="{00000000-0000-0000-0000-000000000000}"/>
  <bookViews>
    <workbookView xWindow="-120" yWindow="-120" windowWidth="29040" windowHeight="1572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COG!$A$4:$A$77</definedName>
  </definedNames>
  <calcPr calcId="191029"/>
</workbook>
</file>

<file path=xl/calcChain.xml><?xml version="1.0" encoding="utf-8"?>
<calcChain xmlns="http://schemas.openxmlformats.org/spreadsheetml/2006/main">
  <c r="D37" i="5" l="1"/>
  <c r="G37" i="5" s="1"/>
  <c r="D36" i="5"/>
  <c r="G36" i="5" s="1"/>
  <c r="D35" i="5"/>
  <c r="D33" i="5" s="1"/>
  <c r="D34" i="5"/>
  <c r="G34" i="5" s="1"/>
  <c r="F33" i="5"/>
  <c r="F38" i="5" s="1"/>
  <c r="E33" i="5"/>
  <c r="E38" i="5" s="1"/>
  <c r="C33" i="5"/>
  <c r="C38" i="5" s="1"/>
  <c r="B33" i="5"/>
  <c r="B38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D23" i="5" s="1"/>
  <c r="D24" i="5"/>
  <c r="G24" i="5" s="1"/>
  <c r="E23" i="5"/>
  <c r="C23" i="5"/>
  <c r="B23" i="5"/>
  <c r="D22" i="5"/>
  <c r="G22" i="5" s="1"/>
  <c r="D21" i="5"/>
  <c r="G21" i="5" s="1"/>
  <c r="D20" i="5"/>
  <c r="G20" i="5" s="1"/>
  <c r="D19" i="5"/>
  <c r="G19" i="5" s="1"/>
  <c r="D18" i="5"/>
  <c r="G18" i="5" s="1"/>
  <c r="D17" i="5"/>
  <c r="D15" i="5" s="1"/>
  <c r="D16" i="5"/>
  <c r="G16" i="5" s="1"/>
  <c r="E15" i="5"/>
  <c r="C15" i="5"/>
  <c r="B15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G6" i="5" s="1"/>
  <c r="E6" i="5"/>
  <c r="D6" i="5"/>
  <c r="C6" i="5"/>
  <c r="B6" i="5"/>
  <c r="G68" i="4"/>
  <c r="F68" i="4"/>
  <c r="E68" i="4"/>
  <c r="D68" i="4"/>
  <c r="C68" i="4"/>
  <c r="B68" i="4"/>
  <c r="D61" i="4"/>
  <c r="G61" i="4" s="1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G12" i="8"/>
  <c r="D12" i="8"/>
  <c r="D10" i="8"/>
  <c r="G10" i="8" s="1"/>
  <c r="D8" i="8"/>
  <c r="G8" i="8" s="1"/>
  <c r="D6" i="8"/>
  <c r="G6" i="8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E69" i="6"/>
  <c r="C69" i="6"/>
  <c r="B69" i="6"/>
  <c r="D69" i="6" s="1"/>
  <c r="G69" i="6" s="1"/>
  <c r="D68" i="6"/>
  <c r="G68" i="6" s="1"/>
  <c r="D67" i="6"/>
  <c r="G67" i="6" s="1"/>
  <c r="D66" i="6"/>
  <c r="G66" i="6" s="1"/>
  <c r="E65" i="6"/>
  <c r="C65" i="6"/>
  <c r="B65" i="6"/>
  <c r="D65" i="6" s="1"/>
  <c r="G65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E57" i="6"/>
  <c r="C57" i="6"/>
  <c r="B57" i="6"/>
  <c r="D57" i="6" s="1"/>
  <c r="G57" i="6" s="1"/>
  <c r="D56" i="6"/>
  <c r="G56" i="6" s="1"/>
  <c r="D55" i="6"/>
  <c r="G55" i="6" s="1"/>
  <c r="D54" i="6"/>
  <c r="G54" i="6" s="1"/>
  <c r="E53" i="6"/>
  <c r="C53" i="6"/>
  <c r="B53" i="6"/>
  <c r="D53" i="6" s="1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E43" i="6"/>
  <c r="C43" i="6"/>
  <c r="B43" i="6"/>
  <c r="D43" i="6" s="1"/>
  <c r="G43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E33" i="6"/>
  <c r="C33" i="6"/>
  <c r="B33" i="6"/>
  <c r="D33" i="6" s="1"/>
  <c r="G33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E23" i="6"/>
  <c r="C23" i="6"/>
  <c r="B23" i="6"/>
  <c r="D23" i="6" s="1"/>
  <c r="G23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E13" i="6"/>
  <c r="C13" i="6"/>
  <c r="B13" i="6"/>
  <c r="D13" i="6" s="1"/>
  <c r="G13" i="6" s="1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77" i="6"/>
  <c r="E5" i="6"/>
  <c r="E77" i="6" s="1"/>
  <c r="C5" i="6"/>
  <c r="C77" i="6" s="1"/>
  <c r="B5" i="6"/>
  <c r="B77" i="6" s="1"/>
  <c r="D14" i="8"/>
  <c r="G14" i="8" s="1"/>
  <c r="D67" i="4"/>
  <c r="G67" i="4" s="1"/>
  <c r="D66" i="4"/>
  <c r="G66" i="4" s="1"/>
  <c r="D65" i="4"/>
  <c r="G65" i="4" s="1"/>
  <c r="D64" i="4"/>
  <c r="G64" i="4" s="1"/>
  <c r="D63" i="4"/>
  <c r="G63" i="4" s="1"/>
  <c r="D62" i="4"/>
  <c r="G62" i="4" s="1"/>
  <c r="F39" i="4"/>
  <c r="E39" i="4"/>
  <c r="C39" i="4"/>
  <c r="B39" i="4"/>
  <c r="F15" i="8"/>
  <c r="E15" i="8"/>
  <c r="C15" i="8"/>
  <c r="B15" i="8"/>
  <c r="D38" i="5" l="1"/>
  <c r="G15" i="5"/>
  <c r="G23" i="5"/>
  <c r="G17" i="5"/>
  <c r="G25" i="5"/>
  <c r="G35" i="5"/>
  <c r="G33" i="5" s="1"/>
  <c r="G38" i="5" s="1"/>
  <c r="D5" i="6"/>
  <c r="G15" i="8"/>
  <c r="G39" i="4"/>
  <c r="D39" i="4"/>
  <c r="D15" i="8"/>
  <c r="G5" i="6" l="1"/>
  <c r="G77" i="6" s="1"/>
  <c r="D77" i="6"/>
</calcChain>
</file>

<file path=xl/sharedStrings.xml><?xml version="1.0" encoding="utf-8"?>
<sst xmlns="http://schemas.openxmlformats.org/spreadsheetml/2006/main" count="249" uniqueCount="172">
  <si>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</si>
  <si>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</si>
  <si>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</si>
  <si>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</si>
  <si>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</si>
  <si>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</si>
  <si>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</si>
  <si>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</si>
  <si>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</si>
  <si>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</si>
  <si>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</si>
  <si>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</si>
  <si>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</si>
  <si>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</si>
  <si>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</si>
  <si>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</si>
  <si>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</si>
  <si>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</si>
  <si>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</si>
  <si>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</si>
  <si>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</si>
  <si>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</si>
  <si>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</si>
  <si>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</si>
  <si>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</si>
  <si>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</si>
  <si>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</si>
  <si>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</si>
  <si>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</si>
  <si>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</si>
  <si>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</si>
  <si>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</si>
  <si>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</si>
  <si>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</si>
  <si>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</si>
  <si>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</si>
  <si>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</si>
  <si>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</si>
  <si>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</si>
  <si>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</si>
  <si>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</si>
  <si>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</si>
  <si>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</si>
  <si>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</si>
  <si>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</si>
  <si>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</si>
  <si>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</si>
  <si>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</si>
  <si>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</si>
  <si>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</si>
  <si>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</si>
  <si>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</si>
  <si>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</si>
  <si>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</si>
  <si>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</si>
  <si>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</si>
  <si>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</si>
  <si>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</si>
  <si>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</si>
  <si>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</si>
  <si>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</si>
  <si>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</si>
  <si>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</si>
  <si>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</si>
  <si>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</si>
  <si>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</si>
  <si>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</si>
  <si>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</si>
  <si>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</si>
  <si>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</si>
  <si>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</si>
  <si>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</si>
  <si>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</si>
  <si>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</si>
  <si>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</si>
  <si>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</si>
  <si>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</si>
  <si>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</si>
  <si>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</si>
  <si>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</si>
  <si>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</si>
  <si>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</si>
  <si>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</si>
  <si>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</si>
  <si>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</si>
  <si>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</si>
  <si>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</si>
  <si>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</si>
  <si>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</si>
  <si>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</si>
  <si>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</si>
  <si>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</si>
  <si>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</si>
  <si>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</si>
  <si>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</si>
  <si>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</si>
  <si>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</si>
  <si>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</si>
  <si>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</si>
  <si>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</si>
  <si>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</si>
  <si>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</si>
  <si>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</si>
  <si>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</si>
  <si>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</si>
  <si>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</si>
  <si>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</si>
  <si>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</si>
  <si>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</si>
  <si>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</si>
  <si>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</si>
  <si>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</si>
  <si>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</si>
  <si>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</si>
  <si>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</si>
  <si>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</si>
  <si>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</si>
  <si>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</si>
  <si>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</si>
  <si>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</si>
  <si>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</si>
  <si>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</si>
  <si>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</si>
  <si>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</si>
  <si>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</si>
  <si>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</si>
  <si>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</si>
  <si>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</si>
  <si>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</si>
  <si>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</si>
  <si>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</si>
  <si>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</si>
  <si>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</si>
  <si>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31111M200010100 PRESIDENCIA MUNICIPAL</t>
  </si>
  <si>
    <t>31111M200010200 UNIDAD DE ACCESO A LA IN</t>
  </si>
  <si>
    <t>31111M200010300 COMUNICACIÓN SOCIAL</t>
  </si>
  <si>
    <t>31111M200020000 SINDICATURA</t>
  </si>
  <si>
    <t>31111M200030000 REGIDORES</t>
  </si>
  <si>
    <t>31111M200040000 DELEGADOS</t>
  </si>
  <si>
    <t>31111M200050100 SECRETARIA DEL H. AYUNTA</t>
  </si>
  <si>
    <t>31111M200050200 ASESORIA JURIDICA</t>
  </si>
  <si>
    <t>31111M200050300 ARCHIVO HISTORICO</t>
  </si>
  <si>
    <t>31111M200050400 JUEZ MUNICIPAL</t>
  </si>
  <si>
    <t>31111M200050500 OFICINA DE ENLACE SRE</t>
  </si>
  <si>
    <t>31111M200060100 TESORERIA</t>
  </si>
  <si>
    <t>31111M200060200 FISCALIZACION</t>
  </si>
  <si>
    <t>31111M200060300 CATASTRO E IMPUESTO PRED</t>
  </si>
  <si>
    <t>31111M200070100 DESARROLLO SOCIAL</t>
  </si>
  <si>
    <t>31111M200070200 INSTITUTO DE LA MUJER</t>
  </si>
  <si>
    <t>31111M200070300 DESARROLLO RURAL</t>
  </si>
  <si>
    <t>31111M200080000 CONTRALORIA MUNICIPAL</t>
  </si>
  <si>
    <t>31111M200090100 SEGURIDAD PUBLICA</t>
  </si>
  <si>
    <t>31111M200090200 MOVILIDAD</t>
  </si>
  <si>
    <t>31111M200100000 DIRECCION DE OBRAS PUBLI</t>
  </si>
  <si>
    <t>31111M200110100 SERVICIOS MUNICIPALES</t>
  </si>
  <si>
    <t>31111M200110200 LIMPIA</t>
  </si>
  <si>
    <t>31111M200110300 PARQUES Y JARDINES</t>
  </si>
  <si>
    <t>31111M200110400 MERCADO MUNICIPAL</t>
  </si>
  <si>
    <t>31111M200110500 PANTEONES</t>
  </si>
  <si>
    <t>31111M200110600 ALUMBRADO PUBLICO</t>
  </si>
  <si>
    <t>31111M200110700 ZOOLOGICO</t>
  </si>
  <si>
    <t>31111M200120000 OFICIALIA MAYOR</t>
  </si>
  <si>
    <t>31111M200130100 EDUCACION Y DEPORTES</t>
  </si>
  <si>
    <t>31111M200130200 UNIVERSIDAD VIRTUAL</t>
  </si>
  <si>
    <t>31111M200140000 DIR DES URBANO ORD TERRI</t>
  </si>
  <si>
    <t>31111M200150000 DIRECCION DE DESARROLLO</t>
  </si>
  <si>
    <t>Municipio Moroleón, Guanajuato
Estado Analítico del Ejercicio del Presupuesto de Egresos
Clasificación Funcional (Finalidad y Función)
Del 1 de Enero al 30 de Septiembre de 2023</t>
  </si>
  <si>
    <t>Municipio Moroleón Guanajuato
Estado Analítico del Ejercicio del Presupuesto de Egresos
Clasificación Administrativa
Del 1 de Enero al 30 de Septiembre de 2023</t>
  </si>
  <si>
    <t>Municipio Moroleón Guanajuato
Estado Analítico del Ejercicio del Presupuesto de Egresos
Clasificación Administrativa
Del 1 de Enero al 30 de Septiembre  de 2023</t>
  </si>
  <si>
    <t>Municipio Moroleón Guanajuato
Estado Analítico del Ejercicio del Presupuesto de Egresos
Clasificación Económica (por Tipo de Gasto)
Del 01 Enero al 31 de Septiembre de 2023</t>
  </si>
  <si>
    <t>Municipio Moroleón Guanajuato
Estado Analítico del Ejercicio del Presupuesto de Egresos
Clasificación por Objeto del Gasto (Capítulo y Concepto)
Del 01 Enero al 30 de Septiembre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</si>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</sst>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 wrapText="1"/>
    </xf>
    <xf numFmtId="4" fontId="3" fillId="0" borderId="10" xfId="0" applyNumberFormat="1" applyFont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7" fillId="0" borderId="0" xfId="9" applyFont="1" applyAlignment="1" applyProtection="1">
      <alignment horizontal="center" vertical="center" wrapText="1"/>
      <protection locked="0"/>
    </xf>
    <xf numFmtId="4" fontId="0" fillId="0" borderId="10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0" fontId="7" fillId="0" borderId="1" xfId="0" applyFont="1" applyBorder="1" applyAlignment="1">
      <alignment horizontal="left" vertical="center"/>
    </xf>
    <xf numFmtId="0" fontId="7" fillId="2" borderId="6" xfId="9" applyFont="1" applyFill="1" applyBorder="1" applyAlignment="1" applyProtection="1">
      <alignment horizontal="centerContinuous" vertical="center" wrapText="1"/>
      <protection locked="0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7" fillId="0" borderId="1" xfId="0" applyFont="1" applyBorder="1" applyAlignment="1">
      <alignment horizontal="left"/>
    </xf>
    <xf numFmtId="0" fontId="0" fillId="0" borderId="4" xfId="0" applyBorder="1" applyProtection="1">
      <protection locked="0"/>
    </xf>
    <xf numFmtId="0" fontId="9" fillId="0" borderId="0" xfId="7" applyFont="1" applyAlignment="1" applyProtection="1">
      <alignment horizontal="center" wrapText="1"/>
      <protection locked="0"/>
    </xf>
    <xf numFmtId="0" fontId="9" fillId="0" borderId="4" xfId="7" applyFont="1" applyBorder="1" applyAlignment="1" applyProtection="1">
      <alignment horizontal="center" vertical="top" wrapText="1"/>
      <protection locked="0"/>
    </xf>
    <xf numFmtId="0" fontId="9" fillId="0" borderId="0" xfId="7" applyFont="1" applyProtection="1">
      <protection locked="0"/>
    </xf>
    <xf numFmtId="4" fontId="7" fillId="0" borderId="10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0" fontId="7" fillId="2" borderId="10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1"/>
    </xf>
    <xf numFmtId="0" fontId="7" fillId="0" borderId="6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 indent="1"/>
      <protection locked="0"/>
    </xf>
    <xf numFmtId="0" fontId="7" fillId="0" borderId="6" xfId="0" applyFont="1" applyBorder="1" applyAlignment="1" applyProtection="1">
      <alignment horizontal="left" indent="1"/>
      <protection locked="0"/>
    </xf>
    <xf numFmtId="0" fontId="0" fillId="0" borderId="10" xfId="0" applyBorder="1" applyProtection="1">
      <protection locked="0"/>
    </xf>
    <xf numFmtId="0" fontId="0" fillId="0" borderId="12" xfId="0" applyBorder="1" applyAlignment="1" applyProtection="1">
      <alignment horizontal="left" wrapText="1" indent="1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/>
    <xf numFmtId="0" fontId="3" fillId="0" borderId="11" xfId="0" applyFont="1" applyBorder="1"/>
    <xf numFmtId="0" fontId="7" fillId="0" borderId="11" xfId="0" applyFont="1" applyBorder="1" applyAlignment="1" applyProtection="1">
      <alignment horizontal="left" indent="1"/>
      <protection locked="0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/>
    </xf>
    <xf numFmtId="0" fontId="3" fillId="0" borderId="13" xfId="0" applyFont="1" applyBorder="1" applyAlignment="1">
      <alignment horizontal="left" indent="1"/>
    </xf>
    <xf numFmtId="0" fontId="7" fillId="0" borderId="13" xfId="0" applyFont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9" fillId="0" borderId="0" xfId="7" applyFont="1" applyAlignment="1" applyProtection="1">
      <alignment horizontal="center" wrapText="1"/>
      <protection locked="0"/>
    </xf>
    <xf numFmtId="0" fontId="9" fillId="0" borderId="0" xfId="7" applyFont="1" applyAlignment="1" applyProtection="1">
      <alignment horizontal="center" vertical="top" wrapText="1"/>
      <protection locked="0"/>
    </xf>
    <xf numFmtId="0" fontId="9" fillId="0" borderId="0" xfId="7" applyFont="1" applyAlignment="1" applyProtection="1">
      <alignment horizontal="center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 indent="1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94DE9D2C-42E9-498F-9227-2A7AD9015316}"/>
    <cellStyle name="Millares 2 3" xfId="4" xr:uid="{00000000-0005-0000-0000-000003000000}"/>
    <cellStyle name="Millares 2 3 2" xfId="18" xr:uid="{B6F1CA71-9255-4644-A2A9-5B58A3C8F41F}"/>
    <cellStyle name="Millares 2 4" xfId="16" xr:uid="{5E74D3CE-2EC4-4C34-A6BB-B6F2CFB395E8}"/>
    <cellStyle name="Millares 3" xfId="5" xr:uid="{00000000-0005-0000-0000-000004000000}"/>
    <cellStyle name="Millares 3 2" xfId="19" xr:uid="{7393729F-47A5-48CC-89AB-DC94A0E03A37}"/>
    <cellStyle name="Moneda 2" xfId="6" xr:uid="{00000000-0005-0000-0000-000005000000}"/>
    <cellStyle name="Moneda 2 2" xfId="20" xr:uid="{1F913558-613F-4C3E-8F9A-E965109C7BD1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D17CE8AA-1108-4044-9AFC-022525E4A932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52E426FC-9A68-430A-834D-288A634A6102}"/>
    <cellStyle name="Normal 6 3" xfId="22" xr:uid="{4E63D1CB-E798-4668-96D1-ED01220BFA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showGridLines="0" workbookViewId="0">
      <selection activeCell="C15" sqref="C15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8" t="s">
        <v>170</v>
      </c>
      <c r="B1" s="49"/>
      <c r="C1" s="49"/>
      <c r="D1" s="49"/>
      <c r="E1" s="49"/>
      <c r="F1" s="49"/>
      <c r="G1" s="50"/>
    </row>
    <row r="2" spans="1:7" x14ac:dyDescent="0.2">
      <c r="A2" s="28"/>
      <c r="B2" s="15" t="s">
        <v>0</v>
      </c>
      <c r="C2" s="16"/>
      <c r="D2" s="16"/>
      <c r="E2" s="16"/>
      <c r="F2" s="17"/>
      <c r="G2" s="51" t="s">
        <v>7</v>
      </c>
    </row>
    <row r="3" spans="1:7" ht="24.95" customHeight="1" x14ac:dyDescent="0.2">
      <c r="A3" s="29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30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19" t="s">
        <v>10</v>
      </c>
      <c r="B5" s="24">
        <f>SUM(B6:B12)</f>
        <v>135769468.44</v>
      </c>
      <c r="C5" s="24">
        <f>SUM(C6:C12)</f>
        <v>7907697.5</v>
      </c>
      <c r="D5" s="24">
        <f>B5+C5</f>
        <v>143677165.94</v>
      </c>
      <c r="E5" s="24">
        <f>SUM(E6:E12)</f>
        <v>90507825.310000002</v>
      </c>
      <c r="F5" s="24">
        <v>75857451.799999997</v>
      </c>
      <c r="G5" s="24">
        <f>D5-E5</f>
        <v>53169340.629999995</v>
      </c>
    </row>
    <row r="6" spans="1:7" x14ac:dyDescent="0.2">
      <c r="A6" s="44" t="s">
        <v>11</v>
      </c>
      <c r="B6" s="6">
        <v>77325236.090000004</v>
      </c>
      <c r="C6" s="6">
        <v>630355</v>
      </c>
      <c r="D6" s="6">
        <f t="shared" ref="D6:D69" si="0">B6+C6</f>
        <v>77955591.090000004</v>
      </c>
      <c r="E6" s="6">
        <v>53506689</v>
      </c>
      <c r="F6" s="6">
        <v>44317369</v>
      </c>
      <c r="G6" s="6">
        <f t="shared" ref="G6:G69" si="1">D6-E6</f>
        <v>24448902.090000004</v>
      </c>
    </row>
    <row r="7" spans="1:7" x14ac:dyDescent="0.2">
      <c r="A7" s="44" t="s">
        <v>12</v>
      </c>
      <c r="B7" s="6">
        <v>825924</v>
      </c>
      <c r="C7" s="6">
        <v>-335600</v>
      </c>
      <c r="D7" s="6">
        <f t="shared" si="0"/>
        <v>490324</v>
      </c>
      <c r="E7" s="6">
        <v>285240</v>
      </c>
      <c r="F7" s="6">
        <v>228840</v>
      </c>
      <c r="G7" s="6">
        <f t="shared" si="1"/>
        <v>205084</v>
      </c>
    </row>
    <row r="8" spans="1:7" x14ac:dyDescent="0.2">
      <c r="A8" s="44" t="s">
        <v>13</v>
      </c>
      <c r="B8" s="6">
        <v>17742590.77</v>
      </c>
      <c r="C8" s="6">
        <v>588821.41</v>
      </c>
      <c r="D8" s="6">
        <f t="shared" si="0"/>
        <v>18331412.18</v>
      </c>
      <c r="E8" s="6">
        <v>2990385.9</v>
      </c>
      <c r="F8" s="6">
        <v>2867203.33</v>
      </c>
      <c r="G8" s="6">
        <f t="shared" si="1"/>
        <v>15341026.279999999</v>
      </c>
    </row>
    <row r="9" spans="1:7" x14ac:dyDescent="0.2">
      <c r="A9" s="44" t="s">
        <v>14</v>
      </c>
      <c r="B9" s="6">
        <v>656000</v>
      </c>
      <c r="C9" s="6">
        <v>0</v>
      </c>
      <c r="D9" s="6">
        <f t="shared" si="0"/>
        <v>656000</v>
      </c>
      <c r="E9" s="6">
        <v>536151.68000000005</v>
      </c>
      <c r="F9" s="6">
        <v>495339.76</v>
      </c>
      <c r="G9" s="6">
        <f t="shared" si="1"/>
        <v>119848.31999999995</v>
      </c>
    </row>
    <row r="10" spans="1:7" x14ac:dyDescent="0.2">
      <c r="A10" s="44" t="s">
        <v>15</v>
      </c>
      <c r="B10" s="6">
        <v>39219717.579999998</v>
      </c>
      <c r="C10" s="6">
        <v>7024121.0899999999</v>
      </c>
      <c r="D10" s="6">
        <f t="shared" si="0"/>
        <v>46243838.670000002</v>
      </c>
      <c r="E10" s="6">
        <v>33189358.73</v>
      </c>
      <c r="F10" s="6">
        <v>27948699.710000001</v>
      </c>
      <c r="G10" s="6">
        <f t="shared" si="1"/>
        <v>13054479.940000001</v>
      </c>
    </row>
    <row r="11" spans="1:7" x14ac:dyDescent="0.2">
      <c r="A11" s="44" t="s">
        <v>16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44" t="s">
        <v>17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19" t="s">
        <v>124</v>
      </c>
      <c r="B13" s="25">
        <f>SUM(B14:B22)</f>
        <v>20540963.240000002</v>
      </c>
      <c r="C13" s="25">
        <f>SUM(C14:C22)</f>
        <v>2499746.2799999998</v>
      </c>
      <c r="D13" s="25">
        <f t="shared" si="0"/>
        <v>23040709.520000003</v>
      </c>
      <c r="E13" s="25">
        <f>SUM(E14:E22)</f>
        <v>15718606.689999999</v>
      </c>
      <c r="F13" s="25">
        <v>15421620.43</v>
      </c>
      <c r="G13" s="25">
        <f t="shared" si="1"/>
        <v>7322102.8300000038</v>
      </c>
    </row>
    <row r="14" spans="1:7" x14ac:dyDescent="0.2">
      <c r="A14" s="44" t="s">
        <v>18</v>
      </c>
      <c r="B14" s="6">
        <v>1203700</v>
      </c>
      <c r="C14" s="6">
        <v>75131</v>
      </c>
      <c r="D14" s="6">
        <f t="shared" si="0"/>
        <v>1278831</v>
      </c>
      <c r="E14" s="6">
        <v>519234.6</v>
      </c>
      <c r="F14" s="6">
        <v>495550.3</v>
      </c>
      <c r="G14" s="6">
        <f t="shared" si="1"/>
        <v>759596.4</v>
      </c>
    </row>
    <row r="15" spans="1:7" x14ac:dyDescent="0.2">
      <c r="A15" s="44" t="s">
        <v>19</v>
      </c>
      <c r="B15" s="6">
        <v>1326300</v>
      </c>
      <c r="C15" s="6">
        <v>1178500</v>
      </c>
      <c r="D15" s="6">
        <f t="shared" si="0"/>
        <v>2504800</v>
      </c>
      <c r="E15" s="6">
        <v>1386426.05</v>
      </c>
      <c r="F15" s="6">
        <v>1379626.05</v>
      </c>
      <c r="G15" s="6">
        <f t="shared" si="1"/>
        <v>1118373.95</v>
      </c>
    </row>
    <row r="16" spans="1:7" x14ac:dyDescent="0.2">
      <c r="A16" s="44" t="s">
        <v>20</v>
      </c>
      <c r="B16" s="6">
        <v>13000</v>
      </c>
      <c r="C16" s="6">
        <v>0</v>
      </c>
      <c r="D16" s="6">
        <f t="shared" si="0"/>
        <v>13000</v>
      </c>
      <c r="E16" s="6">
        <v>0</v>
      </c>
      <c r="F16" s="6">
        <v>0</v>
      </c>
      <c r="G16" s="6">
        <f t="shared" si="1"/>
        <v>13000</v>
      </c>
    </row>
    <row r="17" spans="1:7" x14ac:dyDescent="0.2">
      <c r="A17" s="44" t="s">
        <v>21</v>
      </c>
      <c r="B17" s="6">
        <v>1036798</v>
      </c>
      <c r="C17" s="6">
        <v>1978505</v>
      </c>
      <c r="D17" s="6">
        <f t="shared" si="0"/>
        <v>3015303</v>
      </c>
      <c r="E17" s="6">
        <v>1922409.95</v>
      </c>
      <c r="F17" s="6">
        <v>1872723.95</v>
      </c>
      <c r="G17" s="6">
        <f t="shared" si="1"/>
        <v>1092893.05</v>
      </c>
    </row>
    <row r="18" spans="1:7" x14ac:dyDescent="0.2">
      <c r="A18" s="44" t="s">
        <v>22</v>
      </c>
      <c r="B18" s="6">
        <v>3115465.24</v>
      </c>
      <c r="C18" s="6">
        <v>-2846363.72</v>
      </c>
      <c r="D18" s="6">
        <f t="shared" si="0"/>
        <v>269101.52</v>
      </c>
      <c r="E18" s="6">
        <v>119972.99</v>
      </c>
      <c r="F18" s="6">
        <v>97227.03</v>
      </c>
      <c r="G18" s="6">
        <f t="shared" si="1"/>
        <v>149128.53000000003</v>
      </c>
    </row>
    <row r="19" spans="1:7" x14ac:dyDescent="0.2">
      <c r="A19" s="44" t="s">
        <v>23</v>
      </c>
      <c r="B19" s="6">
        <v>11499700</v>
      </c>
      <c r="C19" s="6">
        <v>975900</v>
      </c>
      <c r="D19" s="6">
        <f t="shared" si="0"/>
        <v>12475600</v>
      </c>
      <c r="E19" s="6">
        <v>9567015.9199999999</v>
      </c>
      <c r="F19" s="6">
        <v>9553025.9199999999</v>
      </c>
      <c r="G19" s="6">
        <f t="shared" si="1"/>
        <v>2908584.08</v>
      </c>
    </row>
    <row r="20" spans="1:7" x14ac:dyDescent="0.2">
      <c r="A20" s="44" t="s">
        <v>24</v>
      </c>
      <c r="B20" s="6">
        <v>85500</v>
      </c>
      <c r="C20" s="6">
        <v>844400</v>
      </c>
      <c r="D20" s="6">
        <f t="shared" si="0"/>
        <v>929900</v>
      </c>
      <c r="E20" s="6">
        <v>865883.52</v>
      </c>
      <c r="F20" s="6">
        <v>865158.52</v>
      </c>
      <c r="G20" s="6">
        <f t="shared" si="1"/>
        <v>64016.479999999981</v>
      </c>
    </row>
    <row r="21" spans="1:7" x14ac:dyDescent="0.2">
      <c r="A21" s="44" t="s">
        <v>25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</row>
    <row r="22" spans="1:7" x14ac:dyDescent="0.2">
      <c r="A22" s="44" t="s">
        <v>26</v>
      </c>
      <c r="B22" s="6">
        <v>2260500</v>
      </c>
      <c r="C22" s="6">
        <v>293674</v>
      </c>
      <c r="D22" s="6">
        <f t="shared" si="0"/>
        <v>2554174</v>
      </c>
      <c r="E22" s="6">
        <v>1337663.6599999999</v>
      </c>
      <c r="F22" s="6">
        <v>1158308.6599999999</v>
      </c>
      <c r="G22" s="6">
        <f t="shared" si="1"/>
        <v>1216510.3400000001</v>
      </c>
    </row>
    <row r="23" spans="1:7" x14ac:dyDescent="0.2">
      <c r="A23" s="19" t="s">
        <v>27</v>
      </c>
      <c r="B23" s="25">
        <f>SUM(B24:B32)</f>
        <v>21713860.030000001</v>
      </c>
      <c r="C23" s="25">
        <f>SUM(C24:C32)</f>
        <v>8062751.25</v>
      </c>
      <c r="D23" s="25">
        <f t="shared" si="0"/>
        <v>29776611.280000001</v>
      </c>
      <c r="E23" s="25">
        <f>SUM(E24:E32)</f>
        <v>17551622.579999998</v>
      </c>
      <c r="F23" s="25">
        <v>16614446.469999999</v>
      </c>
      <c r="G23" s="25">
        <f t="shared" si="1"/>
        <v>12224988.700000003</v>
      </c>
    </row>
    <row r="24" spans="1:7" x14ac:dyDescent="0.2">
      <c r="A24" s="44" t="s">
        <v>28</v>
      </c>
      <c r="B24" s="6">
        <v>4058794.12</v>
      </c>
      <c r="C24" s="6">
        <v>432123.3</v>
      </c>
      <c r="D24" s="6">
        <f t="shared" si="0"/>
        <v>4490917.42</v>
      </c>
      <c r="E24" s="6">
        <v>1962982.99</v>
      </c>
      <c r="F24" s="6">
        <v>1962982.99</v>
      </c>
      <c r="G24" s="6">
        <f t="shared" si="1"/>
        <v>2527934.4299999997</v>
      </c>
    </row>
    <row r="25" spans="1:7" x14ac:dyDescent="0.2">
      <c r="A25" s="44" t="s">
        <v>29</v>
      </c>
      <c r="B25" s="6">
        <v>300000</v>
      </c>
      <c r="C25" s="6">
        <v>1528287</v>
      </c>
      <c r="D25" s="6">
        <f t="shared" si="0"/>
        <v>1828287</v>
      </c>
      <c r="E25" s="6">
        <v>99776.21</v>
      </c>
      <c r="F25" s="6">
        <v>99776.21</v>
      </c>
      <c r="G25" s="6">
        <f t="shared" si="1"/>
        <v>1728510.79</v>
      </c>
    </row>
    <row r="26" spans="1:7" x14ac:dyDescent="0.2">
      <c r="A26" s="44" t="s">
        <v>30</v>
      </c>
      <c r="B26" s="6">
        <v>700008</v>
      </c>
      <c r="C26" s="6">
        <v>1393080</v>
      </c>
      <c r="D26" s="6">
        <f t="shared" si="0"/>
        <v>2093088</v>
      </c>
      <c r="E26" s="6">
        <v>893617.85</v>
      </c>
      <c r="F26" s="6">
        <v>875846.39</v>
      </c>
      <c r="G26" s="6">
        <f t="shared" si="1"/>
        <v>1199470.1499999999</v>
      </c>
    </row>
    <row r="27" spans="1:7" x14ac:dyDescent="0.2">
      <c r="A27" s="44" t="s">
        <v>31</v>
      </c>
      <c r="B27" s="6">
        <v>489200</v>
      </c>
      <c r="C27" s="6">
        <v>374100</v>
      </c>
      <c r="D27" s="6">
        <f t="shared" si="0"/>
        <v>863300</v>
      </c>
      <c r="E27" s="6">
        <v>619757.43999999994</v>
      </c>
      <c r="F27" s="6">
        <v>619757.43999999994</v>
      </c>
      <c r="G27" s="6">
        <f t="shared" si="1"/>
        <v>243542.56000000006</v>
      </c>
    </row>
    <row r="28" spans="1:7" x14ac:dyDescent="0.2">
      <c r="A28" s="44" t="s">
        <v>32</v>
      </c>
      <c r="B28" s="6">
        <v>597500</v>
      </c>
      <c r="C28" s="6">
        <v>853692</v>
      </c>
      <c r="D28" s="6">
        <f t="shared" si="0"/>
        <v>1451192</v>
      </c>
      <c r="E28" s="6">
        <v>789979.85</v>
      </c>
      <c r="F28" s="6">
        <v>774184.85</v>
      </c>
      <c r="G28" s="6">
        <f t="shared" si="1"/>
        <v>661212.15</v>
      </c>
    </row>
    <row r="29" spans="1:7" x14ac:dyDescent="0.2">
      <c r="A29" s="44" t="s">
        <v>33</v>
      </c>
      <c r="B29" s="6">
        <v>948900</v>
      </c>
      <c r="C29" s="6">
        <v>366380</v>
      </c>
      <c r="D29" s="6">
        <f t="shared" si="0"/>
        <v>1315280</v>
      </c>
      <c r="E29" s="6">
        <v>480861.61</v>
      </c>
      <c r="F29" s="6">
        <v>480441.35</v>
      </c>
      <c r="G29" s="6">
        <f t="shared" si="1"/>
        <v>834418.39</v>
      </c>
    </row>
    <row r="30" spans="1:7" x14ac:dyDescent="0.2">
      <c r="A30" s="44" t="s">
        <v>34</v>
      </c>
      <c r="B30" s="6">
        <v>332550</v>
      </c>
      <c r="C30" s="6">
        <v>85218.42</v>
      </c>
      <c r="D30" s="6">
        <f t="shared" si="0"/>
        <v>417768.42</v>
      </c>
      <c r="E30" s="6">
        <v>224468.78</v>
      </c>
      <c r="F30" s="6">
        <v>224468.78</v>
      </c>
      <c r="G30" s="6">
        <f t="shared" si="1"/>
        <v>193299.63999999998</v>
      </c>
    </row>
    <row r="31" spans="1:7" x14ac:dyDescent="0.2">
      <c r="A31" s="44" t="s">
        <v>35</v>
      </c>
      <c r="B31" s="6">
        <v>3449952.35</v>
      </c>
      <c r="C31" s="6">
        <v>1949920.53</v>
      </c>
      <c r="D31" s="6">
        <f t="shared" si="0"/>
        <v>5399872.8799999999</v>
      </c>
      <c r="E31" s="6">
        <v>3037888.32</v>
      </c>
      <c r="F31" s="6">
        <v>3036658.26</v>
      </c>
      <c r="G31" s="6">
        <f t="shared" si="1"/>
        <v>2361984.56</v>
      </c>
    </row>
    <row r="32" spans="1:7" x14ac:dyDescent="0.2">
      <c r="A32" s="44" t="s">
        <v>36</v>
      </c>
      <c r="B32" s="6">
        <v>10836955.560000001</v>
      </c>
      <c r="C32" s="6">
        <v>1079950</v>
      </c>
      <c r="D32" s="6">
        <f t="shared" si="0"/>
        <v>11916905.560000001</v>
      </c>
      <c r="E32" s="6">
        <v>9442289.5299999993</v>
      </c>
      <c r="F32" s="6">
        <v>8540330.1999999993</v>
      </c>
      <c r="G32" s="6">
        <f t="shared" si="1"/>
        <v>2474616.0300000012</v>
      </c>
    </row>
    <row r="33" spans="1:7" x14ac:dyDescent="0.2">
      <c r="A33" s="19" t="s">
        <v>125</v>
      </c>
      <c r="B33" s="25">
        <f>SUM(B34:B42)</f>
        <v>37732736.659999996</v>
      </c>
      <c r="C33" s="25">
        <f>SUM(C34:C42)</f>
        <v>15266258.57</v>
      </c>
      <c r="D33" s="25">
        <f t="shared" si="0"/>
        <v>52998995.229999997</v>
      </c>
      <c r="E33" s="25">
        <f>SUM(E34:E42)</f>
        <v>37358927.840000004</v>
      </c>
      <c r="F33" s="25">
        <v>35967608.739999995</v>
      </c>
      <c r="G33" s="25">
        <f t="shared" si="1"/>
        <v>15640067.389999993</v>
      </c>
    </row>
    <row r="34" spans="1:7" x14ac:dyDescent="0.2">
      <c r="A34" s="44" t="s">
        <v>37</v>
      </c>
      <c r="B34" s="6">
        <v>24206499.989999998</v>
      </c>
      <c r="C34" s="6">
        <v>2600000</v>
      </c>
      <c r="D34" s="6">
        <f t="shared" si="0"/>
        <v>26806499.989999998</v>
      </c>
      <c r="E34" s="6">
        <v>19854874.879999999</v>
      </c>
      <c r="F34" s="6">
        <v>19854874.879999999</v>
      </c>
      <c r="G34" s="6">
        <f t="shared" si="1"/>
        <v>6951625.1099999994</v>
      </c>
    </row>
    <row r="35" spans="1:7" x14ac:dyDescent="0.2">
      <c r="A35" s="44" t="s">
        <v>38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44" t="s">
        <v>39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</row>
    <row r="37" spans="1:7" x14ac:dyDescent="0.2">
      <c r="A37" s="44" t="s">
        <v>40</v>
      </c>
      <c r="B37" s="6">
        <v>4426738.68</v>
      </c>
      <c r="C37" s="6">
        <v>12342266.25</v>
      </c>
      <c r="D37" s="6">
        <f t="shared" si="0"/>
        <v>16769004.93</v>
      </c>
      <c r="E37" s="6">
        <v>11017951.140000001</v>
      </c>
      <c r="F37" s="6">
        <v>11005924.039999999</v>
      </c>
      <c r="G37" s="6">
        <f t="shared" si="1"/>
        <v>5751053.7899999991</v>
      </c>
    </row>
    <row r="38" spans="1:7" x14ac:dyDescent="0.2">
      <c r="A38" s="44" t="s">
        <v>41</v>
      </c>
      <c r="B38" s="6">
        <v>9099497.9900000002</v>
      </c>
      <c r="C38" s="6">
        <v>323992.32000000001</v>
      </c>
      <c r="D38" s="6">
        <f t="shared" si="0"/>
        <v>9423490.3100000005</v>
      </c>
      <c r="E38" s="6">
        <v>6486101.8200000003</v>
      </c>
      <c r="F38" s="6">
        <v>5106809.82</v>
      </c>
      <c r="G38" s="6">
        <f t="shared" si="1"/>
        <v>2937388.49</v>
      </c>
    </row>
    <row r="39" spans="1:7" x14ac:dyDescent="0.2">
      <c r="A39" s="44" t="s">
        <v>42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44" t="s">
        <v>43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44" t="s">
        <v>44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</row>
    <row r="42" spans="1:7" x14ac:dyDescent="0.2">
      <c r="A42" s="44" t="s">
        <v>45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19" t="s">
        <v>126</v>
      </c>
      <c r="B43" s="25">
        <f>SUM(B44:B52)</f>
        <v>723000</v>
      </c>
      <c r="C43" s="25">
        <f>SUM(C44:C52)</f>
        <v>10221976.42</v>
      </c>
      <c r="D43" s="25">
        <f t="shared" si="0"/>
        <v>10944976.42</v>
      </c>
      <c r="E43" s="25">
        <f>SUM(E44:E52)</f>
        <v>5549158.0499999998</v>
      </c>
      <c r="F43" s="25">
        <v>4102709.94</v>
      </c>
      <c r="G43" s="25">
        <f t="shared" si="1"/>
        <v>5395818.3700000001</v>
      </c>
    </row>
    <row r="44" spans="1:7" x14ac:dyDescent="0.2">
      <c r="A44" s="45" t="s">
        <v>46</v>
      </c>
      <c r="B44" s="6">
        <v>57000</v>
      </c>
      <c r="C44" s="6">
        <v>1307702.07</v>
      </c>
      <c r="D44" s="6">
        <f t="shared" si="0"/>
        <v>1364702.07</v>
      </c>
      <c r="E44" s="6">
        <v>459930</v>
      </c>
      <c r="F44" s="6">
        <v>299910</v>
      </c>
      <c r="G44" s="6">
        <f t="shared" si="1"/>
        <v>904772.07000000007</v>
      </c>
    </row>
    <row r="45" spans="1:7" x14ac:dyDescent="0.2">
      <c r="A45" s="44" t="s">
        <v>47</v>
      </c>
      <c r="B45" s="6">
        <v>10000</v>
      </c>
      <c r="C45" s="6">
        <v>990800</v>
      </c>
      <c r="D45" s="6">
        <f t="shared" si="0"/>
        <v>1000800</v>
      </c>
      <c r="E45" s="6">
        <v>0</v>
      </c>
      <c r="F45" s="6">
        <v>0</v>
      </c>
      <c r="G45" s="6">
        <f t="shared" si="1"/>
        <v>1000800</v>
      </c>
    </row>
    <row r="46" spans="1:7" x14ac:dyDescent="0.2">
      <c r="A46" s="44" t="s">
        <v>48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</row>
    <row r="47" spans="1:7" x14ac:dyDescent="0.2">
      <c r="A47" s="44" t="s">
        <v>49</v>
      </c>
      <c r="B47" s="6">
        <v>0</v>
      </c>
      <c r="C47" s="6">
        <v>5090880</v>
      </c>
      <c r="D47" s="6">
        <f t="shared" si="0"/>
        <v>5090880</v>
      </c>
      <c r="E47" s="6">
        <v>4463560</v>
      </c>
      <c r="F47" s="6">
        <v>3210000</v>
      </c>
      <c r="G47" s="6">
        <f t="shared" si="1"/>
        <v>627320</v>
      </c>
    </row>
    <row r="48" spans="1:7" x14ac:dyDescent="0.2">
      <c r="A48" s="44" t="s">
        <v>50</v>
      </c>
      <c r="B48" s="6">
        <v>5000</v>
      </c>
      <c r="C48" s="6">
        <v>1615000</v>
      </c>
      <c r="D48" s="6">
        <f t="shared" si="0"/>
        <v>1620000</v>
      </c>
      <c r="E48" s="6">
        <v>0</v>
      </c>
      <c r="F48" s="6">
        <v>0</v>
      </c>
      <c r="G48" s="6">
        <f t="shared" si="1"/>
        <v>1620000</v>
      </c>
    </row>
    <row r="49" spans="1:7" x14ac:dyDescent="0.2">
      <c r="A49" s="44" t="s">
        <v>51</v>
      </c>
      <c r="B49" s="6">
        <v>135000</v>
      </c>
      <c r="C49" s="6">
        <v>1174094.3500000001</v>
      </c>
      <c r="D49" s="6">
        <f t="shared" si="0"/>
        <v>1309094.3500000001</v>
      </c>
      <c r="E49" s="6">
        <v>608442.63</v>
      </c>
      <c r="F49" s="6">
        <v>575574.52</v>
      </c>
      <c r="G49" s="6">
        <f t="shared" si="1"/>
        <v>700651.72000000009</v>
      </c>
    </row>
    <row r="50" spans="1:7" x14ac:dyDescent="0.2">
      <c r="A50" s="44" t="s">
        <v>52</v>
      </c>
      <c r="B50" s="6">
        <v>500000</v>
      </c>
      <c r="C50" s="6">
        <v>25500</v>
      </c>
      <c r="D50" s="6">
        <f t="shared" si="0"/>
        <v>525500</v>
      </c>
      <c r="E50" s="6">
        <v>0</v>
      </c>
      <c r="F50" s="6">
        <v>0</v>
      </c>
      <c r="G50" s="6">
        <f t="shared" si="1"/>
        <v>525500</v>
      </c>
    </row>
    <row r="51" spans="1:7" x14ac:dyDescent="0.2">
      <c r="A51" s="44" t="s">
        <v>53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</row>
    <row r="52" spans="1:7" x14ac:dyDescent="0.2">
      <c r="A52" s="44" t="s">
        <v>54</v>
      </c>
      <c r="B52" s="6">
        <v>16000</v>
      </c>
      <c r="C52" s="6">
        <v>18000</v>
      </c>
      <c r="D52" s="6">
        <f t="shared" si="0"/>
        <v>34000</v>
      </c>
      <c r="E52" s="6">
        <v>17225.419999999998</v>
      </c>
      <c r="F52" s="6">
        <v>17225.419999999998</v>
      </c>
      <c r="G52" s="6">
        <f t="shared" si="1"/>
        <v>16774.580000000002</v>
      </c>
    </row>
    <row r="53" spans="1:7" x14ac:dyDescent="0.2">
      <c r="A53" s="19" t="s">
        <v>55</v>
      </c>
      <c r="B53" s="25">
        <f>SUM(B54:B56)</f>
        <v>0</v>
      </c>
      <c r="C53" s="25">
        <f>SUM(C54:C56)</f>
        <v>58393846.93</v>
      </c>
      <c r="D53" s="25">
        <f t="shared" si="0"/>
        <v>58393846.93</v>
      </c>
      <c r="E53" s="25">
        <f>SUM(E54:E56)</f>
        <v>50102482.149999999</v>
      </c>
      <c r="F53" s="25">
        <v>57800987.189999998</v>
      </c>
      <c r="G53" s="25">
        <f t="shared" si="1"/>
        <v>8291364.7800000012</v>
      </c>
    </row>
    <row r="54" spans="1:7" x14ac:dyDescent="0.2">
      <c r="A54" s="44" t="s">
        <v>56</v>
      </c>
      <c r="B54" s="6">
        <v>0</v>
      </c>
      <c r="C54" s="6">
        <v>48045648.009999998</v>
      </c>
      <c r="D54" s="6">
        <f t="shared" si="0"/>
        <v>48045648.009999998</v>
      </c>
      <c r="E54" s="6">
        <v>41186470.530000001</v>
      </c>
      <c r="F54" s="6">
        <v>48220258.829999998</v>
      </c>
      <c r="G54" s="6">
        <f t="shared" si="1"/>
        <v>6859177.4799999967</v>
      </c>
    </row>
    <row r="55" spans="1:7" x14ac:dyDescent="0.2">
      <c r="A55" s="44" t="s">
        <v>57</v>
      </c>
      <c r="B55" s="6">
        <v>0</v>
      </c>
      <c r="C55" s="6">
        <v>9086198.9199999999</v>
      </c>
      <c r="D55" s="6">
        <f t="shared" si="0"/>
        <v>9086198.9199999999</v>
      </c>
      <c r="E55" s="6">
        <v>7716011.6200000001</v>
      </c>
      <c r="F55" s="6">
        <v>8980728.3599999994</v>
      </c>
      <c r="G55" s="6">
        <f t="shared" si="1"/>
        <v>1370187.2999999998</v>
      </c>
    </row>
    <row r="56" spans="1:7" x14ac:dyDescent="0.2">
      <c r="A56" s="44" t="s">
        <v>58</v>
      </c>
      <c r="B56" s="6">
        <v>0</v>
      </c>
      <c r="C56" s="6">
        <v>1262000</v>
      </c>
      <c r="D56" s="6">
        <f t="shared" si="0"/>
        <v>1262000</v>
      </c>
      <c r="E56" s="6">
        <v>1200000</v>
      </c>
      <c r="F56" s="6">
        <v>600000</v>
      </c>
      <c r="G56" s="6">
        <f t="shared" si="1"/>
        <v>62000</v>
      </c>
    </row>
    <row r="57" spans="1:7" x14ac:dyDescent="0.2">
      <c r="A57" s="19" t="s">
        <v>122</v>
      </c>
      <c r="B57" s="25">
        <f>SUM(B58:B64)</f>
        <v>20000</v>
      </c>
      <c r="C57" s="25">
        <f>SUM(C58:C64)</f>
        <v>0</v>
      </c>
      <c r="D57" s="25">
        <f t="shared" si="0"/>
        <v>20000</v>
      </c>
      <c r="E57" s="25">
        <f>SUM(E58:E64)</f>
        <v>0</v>
      </c>
      <c r="F57" s="25">
        <v>0</v>
      </c>
      <c r="G57" s="25">
        <f t="shared" si="1"/>
        <v>20000</v>
      </c>
    </row>
    <row r="58" spans="1:7" x14ac:dyDescent="0.2">
      <c r="A58" s="44" t="s">
        <v>59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44" t="s">
        <v>60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44" t="s">
        <v>61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44" t="s">
        <v>62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44" t="s">
        <v>63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44" t="s">
        <v>64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44" t="s">
        <v>65</v>
      </c>
      <c r="B64" s="6">
        <v>20000</v>
      </c>
      <c r="C64" s="6">
        <v>0</v>
      </c>
      <c r="D64" s="6">
        <f t="shared" si="0"/>
        <v>20000</v>
      </c>
      <c r="E64" s="6">
        <v>0</v>
      </c>
      <c r="F64" s="6">
        <v>0</v>
      </c>
      <c r="G64" s="6">
        <f t="shared" si="1"/>
        <v>20000</v>
      </c>
    </row>
    <row r="65" spans="1:7" x14ac:dyDescent="0.2">
      <c r="A65" s="19" t="s">
        <v>123</v>
      </c>
      <c r="B65" s="25">
        <f>SUM(B66:B68)</f>
        <v>65969752.799999997</v>
      </c>
      <c r="C65" s="25">
        <f>SUM(C66:C68)</f>
        <v>2930883</v>
      </c>
      <c r="D65" s="25">
        <f t="shared" si="0"/>
        <v>68900635.799999997</v>
      </c>
      <c r="E65" s="25">
        <f>SUM(E66:E68)</f>
        <v>0</v>
      </c>
      <c r="F65" s="25">
        <v>0</v>
      </c>
      <c r="G65" s="25">
        <f t="shared" si="1"/>
        <v>68900635.799999997</v>
      </c>
    </row>
    <row r="66" spans="1:7" x14ac:dyDescent="0.2">
      <c r="A66" s="44" t="s">
        <v>66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</row>
    <row r="67" spans="1:7" x14ac:dyDescent="0.2">
      <c r="A67" s="44" t="s">
        <v>67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44" t="s">
        <v>68</v>
      </c>
      <c r="B68" s="6">
        <v>65969752.799999997</v>
      </c>
      <c r="C68" s="6">
        <v>2930883</v>
      </c>
      <c r="D68" s="6">
        <f t="shared" si="0"/>
        <v>68900635.799999997</v>
      </c>
      <c r="E68" s="6">
        <v>0</v>
      </c>
      <c r="F68" s="6">
        <v>0</v>
      </c>
      <c r="G68" s="6">
        <f t="shared" si="1"/>
        <v>68900635.799999997</v>
      </c>
    </row>
    <row r="69" spans="1:7" x14ac:dyDescent="0.2">
      <c r="A69" s="19" t="s">
        <v>69</v>
      </c>
      <c r="B69" s="25">
        <f>SUM(B70:B76)</f>
        <v>3450000</v>
      </c>
      <c r="C69" s="25">
        <f>SUM(C70:C76)</f>
        <v>0</v>
      </c>
      <c r="D69" s="25">
        <f t="shared" si="0"/>
        <v>3450000</v>
      </c>
      <c r="E69" s="25">
        <f>SUM(E70:E76)</f>
        <v>0</v>
      </c>
      <c r="F69" s="25">
        <v>0</v>
      </c>
      <c r="G69" s="25">
        <f t="shared" si="1"/>
        <v>3450000</v>
      </c>
    </row>
    <row r="70" spans="1:7" x14ac:dyDescent="0.2">
      <c r="A70" s="44" t="s">
        <v>70</v>
      </c>
      <c r="B70" s="6">
        <v>1650000</v>
      </c>
      <c r="C70" s="6">
        <v>0</v>
      </c>
      <c r="D70" s="6">
        <f t="shared" ref="D70:D76" si="2">B70+C70</f>
        <v>1650000</v>
      </c>
      <c r="E70" s="6">
        <v>0</v>
      </c>
      <c r="F70" s="6">
        <v>0</v>
      </c>
      <c r="G70" s="6">
        <f t="shared" ref="G70:G76" si="3">D70-E70</f>
        <v>1650000</v>
      </c>
    </row>
    <row r="71" spans="1:7" x14ac:dyDescent="0.2">
      <c r="A71" s="44" t="s">
        <v>71</v>
      </c>
      <c r="B71" s="6">
        <v>1800000</v>
      </c>
      <c r="C71" s="6">
        <v>0</v>
      </c>
      <c r="D71" s="6">
        <f t="shared" si="2"/>
        <v>1800000</v>
      </c>
      <c r="E71" s="6">
        <v>0</v>
      </c>
      <c r="F71" s="6">
        <v>0</v>
      </c>
      <c r="G71" s="6">
        <f t="shared" si="3"/>
        <v>1800000</v>
      </c>
    </row>
    <row r="72" spans="1:7" x14ac:dyDescent="0.2">
      <c r="A72" s="44" t="s">
        <v>72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</row>
    <row r="73" spans="1:7" x14ac:dyDescent="0.2">
      <c r="A73" s="44" t="s">
        <v>73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</row>
    <row r="74" spans="1:7" x14ac:dyDescent="0.2">
      <c r="A74" s="44" t="s">
        <v>74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</row>
    <row r="75" spans="1:7" x14ac:dyDescent="0.2">
      <c r="A75" s="44" t="s">
        <v>75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</row>
    <row r="76" spans="1:7" x14ac:dyDescent="0.2">
      <c r="A76" s="46" t="s">
        <v>76</v>
      </c>
      <c r="B76" s="7">
        <v>0</v>
      </c>
      <c r="C76" s="7">
        <v>0</v>
      </c>
      <c r="D76" s="7">
        <f t="shared" si="2"/>
        <v>0</v>
      </c>
      <c r="E76" s="7">
        <v>0</v>
      </c>
      <c r="F76" s="7">
        <v>0</v>
      </c>
      <c r="G76" s="7">
        <f t="shared" si="3"/>
        <v>0</v>
      </c>
    </row>
    <row r="77" spans="1:7" x14ac:dyDescent="0.2">
      <c r="A77" s="47" t="s">
        <v>77</v>
      </c>
      <c r="B77" s="26">
        <f t="shared" ref="B77:G77" si="4">SUM(B5+B13+B23+B33+B43+B53+B57+B65+B69)</f>
        <v>285919781.17000002</v>
      </c>
      <c r="C77" s="26">
        <f t="shared" si="4"/>
        <v>105283159.95</v>
      </c>
      <c r="D77" s="26">
        <f t="shared" si="4"/>
        <v>391202941.12</v>
      </c>
      <c r="E77" s="26">
        <f t="shared" si="4"/>
        <v>216788622.62000003</v>
      </c>
      <c r="F77" s="26">
        <f t="shared" si="4"/>
        <v>205764824.56999999</v>
      </c>
      <c r="G77" s="26">
        <f t="shared" si="4"/>
        <v>174414318.5</v>
      </c>
    </row>
    <row r="80" spans="1:7" x14ac:dyDescent="0.2">
      <c r="A80" s="20"/>
      <c r="D80" s="20"/>
      <c r="E80" s="20"/>
      <c r="F80" s="20"/>
    </row>
    <row r="81" spans="1:6" ht="12" x14ac:dyDescent="0.2">
      <c r="A81" s="21" t="s">
        <v>127</v>
      </c>
      <c r="D81" s="53" t="s">
        <v>128</v>
      </c>
      <c r="E81" s="53"/>
      <c r="F81" s="53"/>
    </row>
    <row r="82" spans="1:6" ht="48" customHeight="1" x14ac:dyDescent="0.2">
      <c r="A82" s="22" t="s">
        <v>129</v>
      </c>
      <c r="D82" s="54" t="s">
        <v>130</v>
      </c>
      <c r="E82" s="54"/>
      <c r="F82" s="54"/>
    </row>
    <row r="83" spans="1:6" ht="12" x14ac:dyDescent="0.2">
      <c r="A83" s="21" t="s">
        <v>131</v>
      </c>
      <c r="D83" s="23"/>
      <c r="E83" s="23"/>
    </row>
    <row r="84" spans="1:6" ht="12" x14ac:dyDescent="0.2">
      <c r="A84" s="21" t="s">
        <v>132</v>
      </c>
      <c r="D84" s="55"/>
      <c r="E84" s="55"/>
    </row>
  </sheetData>
  <sheetProtection formatCells="0" formatColumns="0" formatRows="0" autoFilter="0"/>
  <mergeCells count="5">
    <mergeCell ref="A1:G1"/>
    <mergeCell ref="G2:G3"/>
    <mergeCell ref="D81:F81"/>
    <mergeCell ref="D82:F82"/>
    <mergeCell ref="D84:E84"/>
  </mergeCells>
  <printOptions horizontalCentered="1"/>
  <pageMargins left="0.11811023622047245" right="0.11811023622047245" top="0.55118110236220474" bottom="0.15748031496062992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showGridLines="0" workbookViewId="0">
      <selection activeCell="B27" sqref="B27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8" t="s">
        <v>169</v>
      </c>
      <c r="B1" s="49"/>
      <c r="C1" s="49"/>
      <c r="D1" s="49"/>
      <c r="E1" s="49"/>
      <c r="F1" s="49"/>
      <c r="G1" s="50"/>
    </row>
    <row r="2" spans="1:7" x14ac:dyDescent="0.2">
      <c r="A2" s="28"/>
      <c r="B2" s="15" t="s">
        <v>0</v>
      </c>
      <c r="C2" s="16"/>
      <c r="D2" s="16"/>
      <c r="E2" s="16"/>
      <c r="F2" s="17"/>
      <c r="G2" s="51" t="s">
        <v>7</v>
      </c>
    </row>
    <row r="3" spans="1:7" ht="24.95" customHeight="1" x14ac:dyDescent="0.2">
      <c r="A3" s="29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30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0"/>
      <c r="B5" s="8"/>
      <c r="C5" s="8"/>
      <c r="D5" s="8"/>
      <c r="E5" s="8"/>
      <c r="F5" s="8"/>
      <c r="G5" s="8"/>
    </row>
    <row r="6" spans="1:7" x14ac:dyDescent="0.2">
      <c r="A6" s="41" t="s">
        <v>78</v>
      </c>
      <c r="B6" s="6">
        <v>208457530.38</v>
      </c>
      <c r="C6" s="6">
        <v>33412461.280000001</v>
      </c>
      <c r="D6" s="6">
        <f>B6+C6</f>
        <v>241869991.66</v>
      </c>
      <c r="E6" s="6">
        <v>154650880.59999999</v>
      </c>
      <c r="F6" s="6">
        <v>138754317.62</v>
      </c>
      <c r="G6" s="6">
        <f>D6-E6</f>
        <v>87219111.060000002</v>
      </c>
    </row>
    <row r="7" spans="1:7" x14ac:dyDescent="0.2">
      <c r="A7" s="40"/>
      <c r="B7" s="9"/>
      <c r="C7" s="9"/>
      <c r="D7" s="9"/>
      <c r="E7" s="9"/>
      <c r="F7" s="9"/>
      <c r="G7" s="9"/>
    </row>
    <row r="8" spans="1:7" x14ac:dyDescent="0.2">
      <c r="A8" s="41" t="s">
        <v>79</v>
      </c>
      <c r="B8" s="6">
        <v>66712752.799999997</v>
      </c>
      <c r="C8" s="6">
        <v>71546706.349999994</v>
      </c>
      <c r="D8" s="6">
        <f>B8+C8</f>
        <v>138259459.14999998</v>
      </c>
      <c r="E8" s="6">
        <v>55651640.200000003</v>
      </c>
      <c r="F8" s="6">
        <v>61903697.130000003</v>
      </c>
      <c r="G8" s="6">
        <f>D8-E8</f>
        <v>82607818.949999973</v>
      </c>
    </row>
    <row r="9" spans="1:7" x14ac:dyDescent="0.2">
      <c r="A9" s="40"/>
      <c r="B9" s="9"/>
      <c r="C9" s="9"/>
      <c r="D9" s="9"/>
      <c r="E9" s="9"/>
      <c r="F9" s="9"/>
      <c r="G9" s="9"/>
    </row>
    <row r="10" spans="1:7" x14ac:dyDescent="0.2">
      <c r="A10" s="41" t="s">
        <v>80</v>
      </c>
      <c r="B10" s="6">
        <v>1650000</v>
      </c>
      <c r="C10" s="6">
        <v>0</v>
      </c>
      <c r="D10" s="6">
        <f>B10+C10</f>
        <v>1650000</v>
      </c>
      <c r="E10" s="6">
        <v>0</v>
      </c>
      <c r="F10" s="6">
        <v>0</v>
      </c>
      <c r="G10" s="6">
        <f>D10-E10</f>
        <v>1650000</v>
      </c>
    </row>
    <row r="11" spans="1:7" x14ac:dyDescent="0.2">
      <c r="A11" s="40"/>
      <c r="B11" s="9"/>
      <c r="C11" s="9"/>
      <c r="D11" s="9"/>
      <c r="E11" s="9"/>
      <c r="F11" s="9"/>
      <c r="G11" s="9"/>
    </row>
    <row r="12" spans="1:7" x14ac:dyDescent="0.2">
      <c r="A12" s="41" t="s">
        <v>41</v>
      </c>
      <c r="B12" s="6">
        <v>9099497.9900000002</v>
      </c>
      <c r="C12" s="6">
        <v>323992.32000000001</v>
      </c>
      <c r="D12" s="6">
        <f>B12+C12</f>
        <v>9423490.3100000005</v>
      </c>
      <c r="E12" s="6">
        <v>6486101.8200000003</v>
      </c>
      <c r="F12" s="6">
        <v>5106809.82</v>
      </c>
      <c r="G12" s="6">
        <f>D12-E12</f>
        <v>2937388.49</v>
      </c>
    </row>
    <row r="13" spans="1:7" x14ac:dyDescent="0.2">
      <c r="A13" s="40"/>
      <c r="B13" s="9"/>
      <c r="C13" s="9"/>
      <c r="D13" s="9"/>
      <c r="E13" s="9"/>
      <c r="F13" s="9"/>
      <c r="G13" s="9"/>
    </row>
    <row r="14" spans="1:7" x14ac:dyDescent="0.2">
      <c r="A14" s="42" t="s">
        <v>66</v>
      </c>
      <c r="B14" s="7">
        <v>0</v>
      </c>
      <c r="C14" s="7">
        <v>0</v>
      </c>
      <c r="D14" s="7">
        <f>B14+C14</f>
        <v>0</v>
      </c>
      <c r="E14" s="7">
        <v>0</v>
      </c>
      <c r="F14" s="7">
        <v>0</v>
      </c>
      <c r="G14" s="7">
        <f>D14-E14</f>
        <v>0</v>
      </c>
    </row>
    <row r="15" spans="1:7" x14ac:dyDescent="0.2">
      <c r="A15" s="43" t="s">
        <v>77</v>
      </c>
      <c r="B15" s="26">
        <f>SUM(B6:B14)</f>
        <v>285919781.17000002</v>
      </c>
      <c r="C15" s="26">
        <f t="shared" ref="C15:G15" si="0">SUM(C6:C14)</f>
        <v>105283159.94999999</v>
      </c>
      <c r="D15" s="26">
        <f t="shared" si="0"/>
        <v>391202941.11999995</v>
      </c>
      <c r="E15" s="26">
        <f t="shared" si="0"/>
        <v>216788622.62</v>
      </c>
      <c r="F15" s="26">
        <f t="shared" si="0"/>
        <v>205764824.56999999</v>
      </c>
      <c r="G15" s="26">
        <f t="shared" si="0"/>
        <v>174414318.5</v>
      </c>
    </row>
    <row r="18" spans="1:6" x14ac:dyDescent="0.2">
      <c r="A18" s="20"/>
      <c r="D18" s="20"/>
      <c r="E18" s="20"/>
      <c r="F18" s="20"/>
    </row>
    <row r="19" spans="1:6" ht="12" x14ac:dyDescent="0.2">
      <c r="A19" s="21" t="s">
        <v>127</v>
      </c>
      <c r="D19" s="53" t="s">
        <v>128</v>
      </c>
      <c r="E19" s="53"/>
      <c r="F19" s="53"/>
    </row>
    <row r="20" spans="1:6" ht="73.5" customHeight="1" x14ac:dyDescent="0.2">
      <c r="A20" s="22" t="s">
        <v>129</v>
      </c>
      <c r="D20" s="54" t="s">
        <v>130</v>
      </c>
      <c r="E20" s="54"/>
      <c r="F20" s="54"/>
    </row>
    <row r="21" spans="1:6" ht="12" x14ac:dyDescent="0.2">
      <c r="A21" s="21" t="s">
        <v>131</v>
      </c>
      <c r="D21" s="23"/>
      <c r="E21" s="23"/>
    </row>
    <row r="22" spans="1:6" ht="12" x14ac:dyDescent="0.2">
      <c r="A22" s="21" t="s">
        <v>132</v>
      </c>
      <c r="D22" s="55"/>
      <c r="E22" s="55"/>
    </row>
  </sheetData>
  <sheetProtection formatCells="0" formatColumns="0" formatRows="0" autoFilter="0"/>
  <mergeCells count="5">
    <mergeCell ref="G2:G3"/>
    <mergeCell ref="A1:G1"/>
    <mergeCell ref="D19:F19"/>
    <mergeCell ref="D20:F20"/>
    <mergeCell ref="D22:E22"/>
  </mergeCells>
  <printOptions horizontalCentered="1"/>
  <pageMargins left="0.11811023622047245" right="0.11811023622047245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5"/>
  <sheetViews>
    <sheetView showGridLines="0" workbookViewId="0">
      <selection activeCell="F6" sqref="F6:F38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6" t="s">
        <v>168</v>
      </c>
      <c r="B1" s="57"/>
      <c r="C1" s="57"/>
      <c r="D1" s="57"/>
      <c r="E1" s="57"/>
      <c r="F1" s="57"/>
      <c r="G1" s="58"/>
    </row>
    <row r="2" spans="1:7" x14ac:dyDescent="0.2">
      <c r="A2" s="10"/>
      <c r="B2" s="10"/>
      <c r="C2" s="10"/>
      <c r="D2" s="10"/>
      <c r="E2" s="10"/>
      <c r="F2" s="10"/>
      <c r="G2" s="10"/>
    </row>
    <row r="3" spans="1:7" x14ac:dyDescent="0.2">
      <c r="A3" s="28"/>
      <c r="B3" s="15" t="s">
        <v>0</v>
      </c>
      <c r="C3" s="16"/>
      <c r="D3" s="16"/>
      <c r="E3" s="16"/>
      <c r="F3" s="17"/>
      <c r="G3" s="51" t="s">
        <v>7</v>
      </c>
    </row>
    <row r="4" spans="1:7" ht="24.95" customHeight="1" x14ac:dyDescent="0.2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2"/>
    </row>
    <row r="5" spans="1:7" x14ac:dyDescent="0.2">
      <c r="A5" s="30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34" t="s">
        <v>133</v>
      </c>
      <c r="B6" s="6">
        <v>9684483.4100000001</v>
      </c>
      <c r="C6" s="6">
        <v>3374804.87</v>
      </c>
      <c r="D6" s="6">
        <f>B6+C6</f>
        <v>13059288.280000001</v>
      </c>
      <c r="E6" s="6">
        <v>9301261.2699999996</v>
      </c>
      <c r="F6" s="6">
        <v>8817251.1099999994</v>
      </c>
      <c r="G6" s="6">
        <f>D6-E6</f>
        <v>3758027.0100000016</v>
      </c>
    </row>
    <row r="7" spans="1:7" x14ac:dyDescent="0.2">
      <c r="A7" s="34" t="s">
        <v>134</v>
      </c>
      <c r="B7" s="6">
        <v>618153.15</v>
      </c>
      <c r="C7" s="6">
        <v>102295.09</v>
      </c>
      <c r="D7" s="6">
        <f t="shared" ref="D7:D38" si="0">B7+C7</f>
        <v>720448.24</v>
      </c>
      <c r="E7" s="6">
        <v>499635.9</v>
      </c>
      <c r="F7" s="6">
        <v>434309.9</v>
      </c>
      <c r="G7" s="6">
        <f t="shared" ref="G7:G38" si="1">D7-E7</f>
        <v>220812.33999999997</v>
      </c>
    </row>
    <row r="8" spans="1:7" x14ac:dyDescent="0.2">
      <c r="A8" s="34" t="s">
        <v>135</v>
      </c>
      <c r="B8" s="6">
        <v>2035177.3</v>
      </c>
      <c r="C8" s="6">
        <v>412725.66</v>
      </c>
      <c r="D8" s="6">
        <f t="shared" si="0"/>
        <v>2447902.96</v>
      </c>
      <c r="E8" s="6">
        <v>1239632.1000000001</v>
      </c>
      <c r="F8" s="6">
        <v>1108114.8400000001</v>
      </c>
      <c r="G8" s="6">
        <f t="shared" si="1"/>
        <v>1208270.8599999999</v>
      </c>
    </row>
    <row r="9" spans="1:7" x14ac:dyDescent="0.2">
      <c r="A9" s="34" t="s">
        <v>136</v>
      </c>
      <c r="B9" s="6">
        <v>1713665.08</v>
      </c>
      <c r="C9" s="6">
        <v>83310</v>
      </c>
      <c r="D9" s="6">
        <f t="shared" si="0"/>
        <v>1796975.08</v>
      </c>
      <c r="E9" s="6">
        <v>1232280.58</v>
      </c>
      <c r="F9" s="6">
        <v>1046472.58</v>
      </c>
      <c r="G9" s="6">
        <f t="shared" si="1"/>
        <v>564694.5</v>
      </c>
    </row>
    <row r="10" spans="1:7" x14ac:dyDescent="0.2">
      <c r="A10" s="34" t="s">
        <v>137</v>
      </c>
      <c r="B10" s="6">
        <v>31874265.350000001</v>
      </c>
      <c r="C10" s="6">
        <v>2600000</v>
      </c>
      <c r="D10" s="6">
        <f t="shared" si="0"/>
        <v>34474265.350000001</v>
      </c>
      <c r="E10" s="6">
        <v>25029047.309999999</v>
      </c>
      <c r="F10" s="6">
        <v>24158716.309999999</v>
      </c>
      <c r="G10" s="6">
        <f t="shared" si="1"/>
        <v>9445218.0400000028</v>
      </c>
    </row>
    <row r="11" spans="1:7" x14ac:dyDescent="0.2">
      <c r="A11" s="34" t="s">
        <v>138</v>
      </c>
      <c r="B11" s="6">
        <v>506168.54</v>
      </c>
      <c r="C11" s="6">
        <v>0</v>
      </c>
      <c r="D11" s="6">
        <f t="shared" si="0"/>
        <v>506168.54</v>
      </c>
      <c r="E11" s="6">
        <v>334944</v>
      </c>
      <c r="F11" s="6">
        <v>262838</v>
      </c>
      <c r="G11" s="6">
        <f t="shared" si="1"/>
        <v>171224.53999999998</v>
      </c>
    </row>
    <row r="12" spans="1:7" x14ac:dyDescent="0.2">
      <c r="A12" s="34" t="s">
        <v>139</v>
      </c>
      <c r="B12" s="6">
        <v>1253441.02</v>
      </c>
      <c r="C12" s="6">
        <v>33574.42</v>
      </c>
      <c r="D12" s="6">
        <f t="shared" si="0"/>
        <v>1287015.44</v>
      </c>
      <c r="E12" s="6">
        <v>830119.46</v>
      </c>
      <c r="F12" s="6">
        <v>709477.46</v>
      </c>
      <c r="G12" s="6">
        <f t="shared" si="1"/>
        <v>456895.98</v>
      </c>
    </row>
    <row r="13" spans="1:7" x14ac:dyDescent="0.2">
      <c r="A13" s="34" t="s">
        <v>140</v>
      </c>
      <c r="B13" s="6">
        <v>1684253.67</v>
      </c>
      <c r="C13" s="6">
        <v>712274.66</v>
      </c>
      <c r="D13" s="6">
        <f t="shared" si="0"/>
        <v>2396528.33</v>
      </c>
      <c r="E13" s="6">
        <v>1806884.26</v>
      </c>
      <c r="F13" s="6">
        <v>1637393.26</v>
      </c>
      <c r="G13" s="6">
        <f t="shared" si="1"/>
        <v>589644.07000000007</v>
      </c>
    </row>
    <row r="14" spans="1:7" x14ac:dyDescent="0.2">
      <c r="A14" s="34" t="s">
        <v>141</v>
      </c>
      <c r="B14" s="6">
        <v>555065.02</v>
      </c>
      <c r="C14" s="6">
        <v>1428</v>
      </c>
      <c r="D14" s="6">
        <f t="shared" si="0"/>
        <v>556493.02</v>
      </c>
      <c r="E14" s="6">
        <v>221425.34</v>
      </c>
      <c r="F14" s="6">
        <v>190193.34</v>
      </c>
      <c r="G14" s="6">
        <f t="shared" si="1"/>
        <v>335067.68000000005</v>
      </c>
    </row>
    <row r="15" spans="1:7" x14ac:dyDescent="0.2">
      <c r="A15" s="34" t="s">
        <v>142</v>
      </c>
      <c r="B15" s="6">
        <v>421210.31</v>
      </c>
      <c r="C15" s="6">
        <v>9765.2000000000007</v>
      </c>
      <c r="D15" s="6">
        <f t="shared" si="0"/>
        <v>430975.51</v>
      </c>
      <c r="E15" s="6">
        <v>261368.07</v>
      </c>
      <c r="F15" s="6">
        <v>217037.07</v>
      </c>
      <c r="G15" s="6">
        <f t="shared" si="1"/>
        <v>169607.44</v>
      </c>
    </row>
    <row r="16" spans="1:7" x14ac:dyDescent="0.2">
      <c r="A16" s="34" t="s">
        <v>143</v>
      </c>
      <c r="B16" s="6">
        <v>2623365.81</v>
      </c>
      <c r="C16" s="6">
        <v>17560</v>
      </c>
      <c r="D16" s="6">
        <f t="shared" si="0"/>
        <v>2640925.81</v>
      </c>
      <c r="E16" s="6">
        <v>1811416.23</v>
      </c>
      <c r="F16" s="6">
        <v>1636717.23</v>
      </c>
      <c r="G16" s="6">
        <f t="shared" si="1"/>
        <v>829509.58000000007</v>
      </c>
    </row>
    <row r="17" spans="1:7" x14ac:dyDescent="0.2">
      <c r="A17" s="34" t="s">
        <v>144</v>
      </c>
      <c r="B17" s="6">
        <v>17211865.859999999</v>
      </c>
      <c r="C17" s="6">
        <v>13394058.83</v>
      </c>
      <c r="D17" s="6">
        <f t="shared" si="0"/>
        <v>30605924.689999998</v>
      </c>
      <c r="E17" s="6">
        <v>8761609.8900000006</v>
      </c>
      <c r="F17" s="6">
        <v>7061612.8899999997</v>
      </c>
      <c r="G17" s="6">
        <f t="shared" si="1"/>
        <v>21844314.799999997</v>
      </c>
    </row>
    <row r="18" spans="1:7" x14ac:dyDescent="0.2">
      <c r="A18" s="34" t="s">
        <v>145</v>
      </c>
      <c r="B18" s="6">
        <v>2557248.02</v>
      </c>
      <c r="C18" s="6">
        <v>113296.19</v>
      </c>
      <c r="D18" s="6">
        <f t="shared" si="0"/>
        <v>2670544.21</v>
      </c>
      <c r="E18" s="6">
        <v>1779921.38</v>
      </c>
      <c r="F18" s="6">
        <v>1512946.38</v>
      </c>
      <c r="G18" s="6">
        <f t="shared" si="1"/>
        <v>890622.83000000007</v>
      </c>
    </row>
    <row r="19" spans="1:7" x14ac:dyDescent="0.2">
      <c r="A19" s="34" t="s">
        <v>146</v>
      </c>
      <c r="B19" s="6">
        <v>2926186.36</v>
      </c>
      <c r="C19" s="6">
        <v>182546.93</v>
      </c>
      <c r="D19" s="6">
        <f t="shared" si="0"/>
        <v>3108733.29</v>
      </c>
      <c r="E19" s="6">
        <v>2003631.55</v>
      </c>
      <c r="F19" s="6">
        <v>1662312.67</v>
      </c>
      <c r="G19" s="6">
        <f t="shared" si="1"/>
        <v>1105101.74</v>
      </c>
    </row>
    <row r="20" spans="1:7" x14ac:dyDescent="0.2">
      <c r="A20" s="34" t="s">
        <v>147</v>
      </c>
      <c r="B20" s="6">
        <v>35814788.869999997</v>
      </c>
      <c r="C20" s="6">
        <v>-6499984.0599999996</v>
      </c>
      <c r="D20" s="6">
        <f t="shared" si="0"/>
        <v>29314804.809999999</v>
      </c>
      <c r="E20" s="6">
        <v>4227004.75</v>
      </c>
      <c r="F20" s="6">
        <v>3913499.69</v>
      </c>
      <c r="G20" s="6">
        <f t="shared" si="1"/>
        <v>25087800.059999999</v>
      </c>
    </row>
    <row r="21" spans="1:7" x14ac:dyDescent="0.2">
      <c r="A21" s="34" t="s">
        <v>148</v>
      </c>
      <c r="B21" s="6">
        <v>748772.32</v>
      </c>
      <c r="C21" s="6">
        <v>29741.3</v>
      </c>
      <c r="D21" s="6">
        <f t="shared" si="0"/>
        <v>778513.62</v>
      </c>
      <c r="E21" s="6">
        <v>469695.92</v>
      </c>
      <c r="F21" s="6">
        <v>419457.92</v>
      </c>
      <c r="G21" s="6">
        <f t="shared" si="1"/>
        <v>308817.7</v>
      </c>
    </row>
    <row r="22" spans="1:7" x14ac:dyDescent="0.2">
      <c r="A22" s="34" t="s">
        <v>149</v>
      </c>
      <c r="B22" s="6">
        <v>9681159.9600000009</v>
      </c>
      <c r="C22" s="6">
        <v>3199683.67</v>
      </c>
      <c r="D22" s="6">
        <f t="shared" si="0"/>
        <v>12880843.630000001</v>
      </c>
      <c r="E22" s="6">
        <v>3773481.55</v>
      </c>
      <c r="F22" s="6">
        <v>3643418.48</v>
      </c>
      <c r="G22" s="6">
        <f t="shared" si="1"/>
        <v>9107362.0800000019</v>
      </c>
    </row>
    <row r="23" spans="1:7" x14ac:dyDescent="0.2">
      <c r="A23" s="34" t="s">
        <v>150</v>
      </c>
      <c r="B23" s="6">
        <v>2075455.11</v>
      </c>
      <c r="C23" s="6">
        <v>15560.1</v>
      </c>
      <c r="D23" s="6">
        <f t="shared" si="0"/>
        <v>2091015.2100000002</v>
      </c>
      <c r="E23" s="6">
        <v>1378479.57</v>
      </c>
      <c r="F23" s="6">
        <v>1156820.57</v>
      </c>
      <c r="G23" s="6">
        <f t="shared" si="1"/>
        <v>712535.64000000013</v>
      </c>
    </row>
    <row r="24" spans="1:7" x14ac:dyDescent="0.2">
      <c r="A24" s="34" t="s">
        <v>151</v>
      </c>
      <c r="B24" s="6">
        <v>55768099.740000002</v>
      </c>
      <c r="C24" s="6">
        <v>13475295.43</v>
      </c>
      <c r="D24" s="6">
        <f t="shared" si="0"/>
        <v>69243395.170000002</v>
      </c>
      <c r="E24" s="6">
        <v>39862501.18</v>
      </c>
      <c r="F24" s="6">
        <v>34979183.950000003</v>
      </c>
      <c r="G24" s="6">
        <f t="shared" si="1"/>
        <v>29380893.990000002</v>
      </c>
    </row>
    <row r="25" spans="1:7" x14ac:dyDescent="0.2">
      <c r="A25" s="34" t="s">
        <v>152</v>
      </c>
      <c r="B25" s="6">
        <v>11697844.08</v>
      </c>
      <c r="C25" s="6">
        <v>354114</v>
      </c>
      <c r="D25" s="6">
        <f t="shared" si="0"/>
        <v>12051958.08</v>
      </c>
      <c r="E25" s="6">
        <v>6973200.1399999997</v>
      </c>
      <c r="F25" s="6">
        <v>5872411.3099999996</v>
      </c>
      <c r="G25" s="6">
        <f t="shared" si="1"/>
        <v>5078757.9400000004</v>
      </c>
    </row>
    <row r="26" spans="1:7" x14ac:dyDescent="0.2">
      <c r="A26" s="34" t="s">
        <v>153</v>
      </c>
      <c r="B26" s="6">
        <v>32013244.460000001</v>
      </c>
      <c r="C26" s="6">
        <v>59114671.43</v>
      </c>
      <c r="D26" s="6">
        <f t="shared" si="0"/>
        <v>91127915.890000001</v>
      </c>
      <c r="E26" s="6">
        <v>55078282.600000001</v>
      </c>
      <c r="F26" s="6">
        <v>62117486.659999996</v>
      </c>
      <c r="G26" s="6">
        <f t="shared" si="1"/>
        <v>36049633.289999999</v>
      </c>
    </row>
    <row r="27" spans="1:7" x14ac:dyDescent="0.2">
      <c r="A27" s="34" t="s">
        <v>154</v>
      </c>
      <c r="B27" s="6">
        <v>3320012.96</v>
      </c>
      <c r="C27" s="6">
        <v>154946.69</v>
      </c>
      <c r="D27" s="6">
        <f t="shared" si="0"/>
        <v>3474959.65</v>
      </c>
      <c r="E27" s="6">
        <v>2226314.33</v>
      </c>
      <c r="F27" s="6">
        <v>1913389.33</v>
      </c>
      <c r="G27" s="6">
        <f t="shared" si="1"/>
        <v>1248645.3199999998</v>
      </c>
    </row>
    <row r="28" spans="1:7" x14ac:dyDescent="0.2">
      <c r="A28" s="34" t="s">
        <v>155</v>
      </c>
      <c r="B28" s="6">
        <v>13860875.810000001</v>
      </c>
      <c r="C28" s="6">
        <v>3333166.73</v>
      </c>
      <c r="D28" s="6">
        <f t="shared" si="0"/>
        <v>17194042.539999999</v>
      </c>
      <c r="E28" s="6">
        <v>12086602.560000001</v>
      </c>
      <c r="F28" s="6">
        <v>9380040.8200000003</v>
      </c>
      <c r="G28" s="6">
        <f t="shared" si="1"/>
        <v>5107439.9799999986</v>
      </c>
    </row>
    <row r="29" spans="1:7" x14ac:dyDescent="0.2">
      <c r="A29" s="34" t="s">
        <v>156</v>
      </c>
      <c r="B29" s="6">
        <v>4685728.3899999997</v>
      </c>
      <c r="C29" s="6">
        <v>113142</v>
      </c>
      <c r="D29" s="6">
        <f t="shared" si="0"/>
        <v>4798870.3899999997</v>
      </c>
      <c r="E29" s="6">
        <v>2878112.08</v>
      </c>
      <c r="F29" s="6">
        <v>2515530.7599999998</v>
      </c>
      <c r="G29" s="6">
        <f t="shared" si="1"/>
        <v>1920758.3099999996</v>
      </c>
    </row>
    <row r="30" spans="1:7" x14ac:dyDescent="0.2">
      <c r="A30" s="34" t="s">
        <v>157</v>
      </c>
      <c r="B30" s="6">
        <v>2373034.09</v>
      </c>
      <c r="C30" s="6">
        <v>418353.3</v>
      </c>
      <c r="D30" s="6">
        <f t="shared" si="0"/>
        <v>2791387.3899999997</v>
      </c>
      <c r="E30" s="6">
        <v>1566681.71</v>
      </c>
      <c r="F30" s="6">
        <v>1386864.71</v>
      </c>
      <c r="G30" s="6">
        <f t="shared" si="1"/>
        <v>1224705.6799999997</v>
      </c>
    </row>
    <row r="31" spans="1:7" x14ac:dyDescent="0.2">
      <c r="A31" s="34" t="s">
        <v>158</v>
      </c>
      <c r="B31" s="6">
        <v>1223578.3600000001</v>
      </c>
      <c r="C31" s="6">
        <v>49000</v>
      </c>
      <c r="D31" s="6">
        <f t="shared" si="0"/>
        <v>1272578.3600000001</v>
      </c>
      <c r="E31" s="6">
        <v>777989.76</v>
      </c>
      <c r="F31" s="6">
        <v>673256.76</v>
      </c>
      <c r="G31" s="6">
        <f t="shared" si="1"/>
        <v>494588.60000000009</v>
      </c>
    </row>
    <row r="32" spans="1:7" x14ac:dyDescent="0.2">
      <c r="A32" s="34" t="s">
        <v>159</v>
      </c>
      <c r="B32" s="6">
        <v>10832887.25</v>
      </c>
      <c r="C32" s="6">
        <v>2281340.14</v>
      </c>
      <c r="D32" s="6">
        <f t="shared" si="0"/>
        <v>13114227.390000001</v>
      </c>
      <c r="E32" s="6">
        <v>10618275.539999999</v>
      </c>
      <c r="F32" s="6">
        <v>9450471.2100000009</v>
      </c>
      <c r="G32" s="6">
        <f t="shared" si="1"/>
        <v>2495951.8500000015</v>
      </c>
    </row>
    <row r="33" spans="1:7" x14ac:dyDescent="0.2">
      <c r="A33" s="34" t="s">
        <v>160</v>
      </c>
      <c r="B33" s="6">
        <v>3648215.83</v>
      </c>
      <c r="C33" s="6">
        <v>1496179.98</v>
      </c>
      <c r="D33" s="6">
        <f t="shared" si="0"/>
        <v>5144395.8100000005</v>
      </c>
      <c r="E33" s="6">
        <v>3210942.03</v>
      </c>
      <c r="F33" s="6">
        <v>2942751.03</v>
      </c>
      <c r="G33" s="6">
        <f t="shared" si="1"/>
        <v>1933453.7800000007</v>
      </c>
    </row>
    <row r="34" spans="1:7" x14ac:dyDescent="0.2">
      <c r="A34" s="34" t="s">
        <v>161</v>
      </c>
      <c r="B34" s="6">
        <v>7440789.9199999999</v>
      </c>
      <c r="C34" s="6">
        <v>563715.07999999996</v>
      </c>
      <c r="D34" s="6">
        <f t="shared" si="0"/>
        <v>8004505</v>
      </c>
      <c r="E34" s="6">
        <v>5216438.42</v>
      </c>
      <c r="F34" s="6">
        <v>4886248.18</v>
      </c>
      <c r="G34" s="6">
        <f t="shared" si="1"/>
        <v>2788066.58</v>
      </c>
    </row>
    <row r="35" spans="1:7" x14ac:dyDescent="0.2">
      <c r="A35" s="34" t="s">
        <v>162</v>
      </c>
      <c r="B35" s="6">
        <v>7674258.8899999997</v>
      </c>
      <c r="C35" s="6">
        <v>2379727.9700000002</v>
      </c>
      <c r="D35" s="6">
        <f t="shared" si="0"/>
        <v>10053986.859999999</v>
      </c>
      <c r="E35" s="6">
        <v>6210954.0599999996</v>
      </c>
      <c r="F35" s="6">
        <v>5504379.0700000003</v>
      </c>
      <c r="G35" s="6">
        <f t="shared" si="1"/>
        <v>3843032.8</v>
      </c>
    </row>
    <row r="36" spans="1:7" x14ac:dyDescent="0.2">
      <c r="A36" s="34" t="s">
        <v>163</v>
      </c>
      <c r="B36" s="6">
        <v>472076.81</v>
      </c>
      <c r="C36" s="6">
        <v>19010</v>
      </c>
      <c r="D36" s="6">
        <f t="shared" si="0"/>
        <v>491086.81</v>
      </c>
      <c r="E36" s="6">
        <v>292628.55</v>
      </c>
      <c r="F36" s="6">
        <v>255688.55</v>
      </c>
      <c r="G36" s="6">
        <f t="shared" si="1"/>
        <v>198458.26</v>
      </c>
    </row>
    <row r="37" spans="1:7" x14ac:dyDescent="0.2">
      <c r="A37" s="34" t="s">
        <v>164</v>
      </c>
      <c r="B37" s="6">
        <v>4022150.62</v>
      </c>
      <c r="C37" s="6">
        <v>-22757.43</v>
      </c>
      <c r="D37" s="6">
        <f t="shared" si="0"/>
        <v>3999393.19</v>
      </c>
      <c r="E37" s="6">
        <v>2209585.2000000002</v>
      </c>
      <c r="F37" s="6">
        <v>1859100.2</v>
      </c>
      <c r="G37" s="6">
        <f t="shared" si="1"/>
        <v>1789807.9899999998</v>
      </c>
    </row>
    <row r="38" spans="1:7" x14ac:dyDescent="0.2">
      <c r="A38" s="34" t="s">
        <v>165</v>
      </c>
      <c r="B38" s="6">
        <v>2902258.8</v>
      </c>
      <c r="C38" s="6">
        <v>3770613.77</v>
      </c>
      <c r="D38" s="6">
        <f t="shared" si="0"/>
        <v>6672872.5700000003</v>
      </c>
      <c r="E38" s="6">
        <v>2618275.33</v>
      </c>
      <c r="F38" s="6">
        <v>2439432.33</v>
      </c>
      <c r="G38" s="6">
        <f t="shared" si="1"/>
        <v>4054597.24</v>
      </c>
    </row>
    <row r="39" spans="1:7" x14ac:dyDescent="0.2">
      <c r="A39" s="35" t="s">
        <v>77</v>
      </c>
      <c r="B39" s="27">
        <f>SUM(B6:B38)</f>
        <v>285919781.17000008</v>
      </c>
      <c r="C39" s="27">
        <f t="shared" ref="C39:G39" si="2">SUM(C6:C38)</f>
        <v>105283159.94999999</v>
      </c>
      <c r="D39" s="27">
        <f t="shared" si="2"/>
        <v>391202941.12</v>
      </c>
      <c r="E39" s="27">
        <f t="shared" si="2"/>
        <v>216788622.62000003</v>
      </c>
      <c r="F39" s="27">
        <f t="shared" si="2"/>
        <v>205764824.57000002</v>
      </c>
      <c r="G39" s="27">
        <f t="shared" si="2"/>
        <v>174414318.5</v>
      </c>
    </row>
    <row r="42" spans="1:7" ht="45" customHeight="1" x14ac:dyDescent="0.2">
      <c r="A42" s="56" t="s">
        <v>167</v>
      </c>
      <c r="B42" s="57"/>
      <c r="C42" s="57"/>
      <c r="D42" s="57"/>
      <c r="E42" s="57"/>
      <c r="F42" s="57"/>
      <c r="G42" s="58"/>
    </row>
    <row r="44" spans="1:7" x14ac:dyDescent="0.2">
      <c r="A44" s="28"/>
      <c r="B44" s="15" t="s">
        <v>0</v>
      </c>
      <c r="C44" s="16"/>
      <c r="D44" s="16"/>
      <c r="E44" s="16"/>
      <c r="F44" s="17"/>
      <c r="G44" s="51" t="s">
        <v>7</v>
      </c>
    </row>
    <row r="45" spans="1:7" ht="22.5" x14ac:dyDescent="0.2">
      <c r="A45" s="29" t="s">
        <v>1</v>
      </c>
      <c r="B45" s="3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52"/>
    </row>
    <row r="46" spans="1:7" x14ac:dyDescent="0.2">
      <c r="A46" s="30"/>
      <c r="B46" s="4">
        <v>1</v>
      </c>
      <c r="C46" s="4">
        <v>2</v>
      </c>
      <c r="D46" s="4" t="s">
        <v>8</v>
      </c>
      <c r="E46" s="4">
        <v>4</v>
      </c>
      <c r="F46" s="4">
        <v>5</v>
      </c>
      <c r="G46" s="4" t="s">
        <v>9</v>
      </c>
    </row>
    <row r="47" spans="1:7" x14ac:dyDescent="0.2">
      <c r="A47" s="36"/>
      <c r="B47" s="11"/>
      <c r="C47" s="11"/>
      <c r="D47" s="11"/>
      <c r="E47" s="11"/>
      <c r="F47" s="11"/>
      <c r="G47" s="11"/>
    </row>
    <row r="48" spans="1:7" x14ac:dyDescent="0.2">
      <c r="A48" s="18" t="s">
        <v>81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x14ac:dyDescent="0.2">
      <c r="A49" s="18" t="s">
        <v>82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x14ac:dyDescent="0.2">
      <c r="A50" s="18" t="s">
        <v>83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</row>
    <row r="51" spans="1:7" x14ac:dyDescent="0.2">
      <c r="A51" s="18" t="s">
        <v>84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x14ac:dyDescent="0.2">
      <c r="A52" s="2"/>
      <c r="B52" s="13"/>
      <c r="C52" s="13"/>
      <c r="D52" s="13"/>
      <c r="E52" s="13"/>
      <c r="F52" s="13"/>
      <c r="G52" s="13"/>
    </row>
    <row r="53" spans="1:7" x14ac:dyDescent="0.2">
      <c r="A53" s="39" t="s">
        <v>77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6" spans="1:7" ht="45" customHeight="1" x14ac:dyDescent="0.2">
      <c r="A56" s="56" t="s">
        <v>167</v>
      </c>
      <c r="B56" s="57"/>
      <c r="C56" s="57"/>
      <c r="D56" s="57"/>
      <c r="E56" s="57"/>
      <c r="F56" s="57"/>
      <c r="G56" s="58"/>
    </row>
    <row r="57" spans="1:7" x14ac:dyDescent="0.2">
      <c r="A57" s="28"/>
      <c r="B57" s="15" t="s">
        <v>0</v>
      </c>
      <c r="C57" s="16"/>
      <c r="D57" s="16"/>
      <c r="E57" s="16"/>
      <c r="F57" s="17"/>
      <c r="G57" s="51" t="s">
        <v>7</v>
      </c>
    </row>
    <row r="58" spans="1:7" ht="22.5" x14ac:dyDescent="0.2">
      <c r="A58" s="29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52"/>
    </row>
    <row r="59" spans="1:7" x14ac:dyDescent="0.2">
      <c r="A59" s="30"/>
      <c r="B59" s="4">
        <v>1</v>
      </c>
      <c r="C59" s="4">
        <v>2</v>
      </c>
      <c r="D59" s="4" t="s">
        <v>8</v>
      </c>
      <c r="E59" s="4">
        <v>4</v>
      </c>
      <c r="F59" s="4">
        <v>5</v>
      </c>
      <c r="G59" s="4" t="s">
        <v>9</v>
      </c>
    </row>
    <row r="60" spans="1:7" x14ac:dyDescent="0.2">
      <c r="A60" s="36"/>
      <c r="B60" s="11"/>
      <c r="C60" s="11"/>
      <c r="D60" s="11"/>
      <c r="E60" s="11"/>
      <c r="F60" s="11"/>
      <c r="G60" s="11"/>
    </row>
    <row r="61" spans="1:7" ht="22.5" x14ac:dyDescent="0.2">
      <c r="A61" s="37" t="s">
        <v>85</v>
      </c>
      <c r="B61" s="6">
        <v>24206499.989999998</v>
      </c>
      <c r="C61" s="6">
        <v>2600000</v>
      </c>
      <c r="D61" s="6">
        <f t="shared" ref="D61" si="3">B61+C61</f>
        <v>26806499.989999998</v>
      </c>
      <c r="E61" s="6">
        <v>19854874.879999999</v>
      </c>
      <c r="F61" s="6">
        <v>19854874.879999999</v>
      </c>
      <c r="G61" s="6">
        <f t="shared" ref="G61" si="4">D61-E61</f>
        <v>6951625.1099999994</v>
      </c>
    </row>
    <row r="62" spans="1:7" x14ac:dyDescent="0.2">
      <c r="A62" s="37" t="s">
        <v>86</v>
      </c>
      <c r="B62" s="6">
        <v>0</v>
      </c>
      <c r="C62" s="6">
        <v>0</v>
      </c>
      <c r="D62" s="6">
        <f t="shared" ref="D62" si="5">B62+C62</f>
        <v>0</v>
      </c>
      <c r="E62" s="6">
        <v>0</v>
      </c>
      <c r="F62" s="6">
        <v>0</v>
      </c>
      <c r="G62" s="6">
        <f t="shared" ref="G62" si="6">D62-E62</f>
        <v>0</v>
      </c>
    </row>
    <row r="63" spans="1:7" ht="22.5" x14ac:dyDescent="0.2">
      <c r="A63" s="37" t="s">
        <v>87</v>
      </c>
      <c r="B63" s="6">
        <v>0</v>
      </c>
      <c r="C63" s="6">
        <v>0</v>
      </c>
      <c r="D63" s="6">
        <f t="shared" ref="D63" si="7">B63+C63</f>
        <v>0</v>
      </c>
      <c r="E63" s="6">
        <v>0</v>
      </c>
      <c r="F63" s="6">
        <v>0</v>
      </c>
      <c r="G63" s="6">
        <f t="shared" ref="G63" si="8">D63-E63</f>
        <v>0</v>
      </c>
    </row>
    <row r="64" spans="1:7" ht="22.5" x14ac:dyDescent="0.2">
      <c r="A64" s="37" t="s">
        <v>88</v>
      </c>
      <c r="B64" s="6">
        <v>0</v>
      </c>
      <c r="C64" s="6">
        <v>0</v>
      </c>
      <c r="D64" s="6">
        <f t="shared" ref="D64" si="9">B64+C64</f>
        <v>0</v>
      </c>
      <c r="E64" s="6">
        <v>0</v>
      </c>
      <c r="F64" s="6">
        <v>0</v>
      </c>
      <c r="G64" s="6">
        <f t="shared" ref="G64" si="10">D64-E64</f>
        <v>0</v>
      </c>
    </row>
    <row r="65" spans="1:7" ht="22.5" x14ac:dyDescent="0.2">
      <c r="A65" s="37" t="s">
        <v>89</v>
      </c>
      <c r="B65" s="6">
        <v>0</v>
      </c>
      <c r="C65" s="6">
        <v>0</v>
      </c>
      <c r="D65" s="6">
        <f t="shared" ref="D65" si="11">B65+C65</f>
        <v>0</v>
      </c>
      <c r="E65" s="6">
        <v>0</v>
      </c>
      <c r="F65" s="6">
        <v>0</v>
      </c>
      <c r="G65" s="6">
        <f t="shared" ref="G65" si="12">D65-E65</f>
        <v>0</v>
      </c>
    </row>
    <row r="66" spans="1:7" ht="22.5" x14ac:dyDescent="0.2">
      <c r="A66" s="37" t="s">
        <v>90</v>
      </c>
      <c r="B66" s="6">
        <v>0</v>
      </c>
      <c r="C66" s="6">
        <v>0</v>
      </c>
      <c r="D66" s="6">
        <f t="shared" ref="D66" si="13">B66+C66</f>
        <v>0</v>
      </c>
      <c r="E66" s="6">
        <v>0</v>
      </c>
      <c r="F66" s="6">
        <v>0</v>
      </c>
      <c r="G66" s="6">
        <f t="shared" ref="G66" si="14">D66-E66</f>
        <v>0</v>
      </c>
    </row>
    <row r="67" spans="1:7" x14ac:dyDescent="0.2">
      <c r="A67" s="37" t="s">
        <v>91</v>
      </c>
      <c r="B67" s="6">
        <v>0</v>
      </c>
      <c r="C67" s="6">
        <v>0</v>
      </c>
      <c r="D67" s="6">
        <f t="shared" ref="D67" si="15">B67+C67</f>
        <v>0</v>
      </c>
      <c r="E67" s="6">
        <v>0</v>
      </c>
      <c r="F67" s="6">
        <v>0</v>
      </c>
      <c r="G67" s="6">
        <f t="shared" ref="G67" si="16">D67-E67</f>
        <v>0</v>
      </c>
    </row>
    <row r="68" spans="1:7" x14ac:dyDescent="0.2">
      <c r="A68" s="38" t="s">
        <v>77</v>
      </c>
      <c r="B68" s="27">
        <f t="shared" ref="B68:G68" si="17">SUM(B61:B67)</f>
        <v>24206499.989999998</v>
      </c>
      <c r="C68" s="27">
        <f t="shared" si="17"/>
        <v>2600000</v>
      </c>
      <c r="D68" s="27">
        <f t="shared" si="17"/>
        <v>26806499.989999998</v>
      </c>
      <c r="E68" s="27">
        <f t="shared" si="17"/>
        <v>19854874.879999999</v>
      </c>
      <c r="F68" s="27">
        <f t="shared" si="17"/>
        <v>19854874.879999999</v>
      </c>
      <c r="G68" s="27">
        <f t="shared" si="17"/>
        <v>6951625.1099999994</v>
      </c>
    </row>
    <row r="71" spans="1:7" ht="27" customHeight="1" x14ac:dyDescent="0.2">
      <c r="A71" s="20"/>
      <c r="D71" s="20"/>
      <c r="E71" s="20"/>
      <c r="F71" s="20"/>
    </row>
    <row r="72" spans="1:7" ht="12" x14ac:dyDescent="0.2">
      <c r="A72" s="21" t="s">
        <v>127</v>
      </c>
      <c r="D72" s="53" t="s">
        <v>128</v>
      </c>
      <c r="E72" s="53"/>
      <c r="F72" s="53"/>
    </row>
    <row r="73" spans="1:7" ht="63" customHeight="1" x14ac:dyDescent="0.2">
      <c r="A73" s="22" t="s">
        <v>129</v>
      </c>
      <c r="D73" s="54" t="s">
        <v>130</v>
      </c>
      <c r="E73" s="54"/>
      <c r="F73" s="54"/>
    </row>
    <row r="74" spans="1:7" ht="12" x14ac:dyDescent="0.2">
      <c r="A74" s="21" t="s">
        <v>131</v>
      </c>
      <c r="D74" s="23"/>
      <c r="E74" s="23"/>
    </row>
    <row r="75" spans="1:7" ht="12" x14ac:dyDescent="0.2">
      <c r="A75" s="21" t="s">
        <v>132</v>
      </c>
      <c r="D75" s="55"/>
      <c r="E75" s="55"/>
    </row>
  </sheetData>
  <sheetProtection formatCells="0" formatColumns="0" formatRows="0" insertRows="0" deleteRows="0" autoFilter="0"/>
  <mergeCells count="9">
    <mergeCell ref="D75:E75"/>
    <mergeCell ref="G3:G4"/>
    <mergeCell ref="G44:G45"/>
    <mergeCell ref="G57:G58"/>
    <mergeCell ref="A1:G1"/>
    <mergeCell ref="A42:G42"/>
    <mergeCell ref="A56:G56"/>
    <mergeCell ref="D72:F72"/>
    <mergeCell ref="D73:F73"/>
  </mergeCells>
  <printOptions horizontalCentered="1"/>
  <pageMargins left="0.11811023622047245" right="0.11811023622047245" top="0.15748031496062992" bottom="0.15748031496062992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"/>
  <sheetViews>
    <sheetView showGridLines="0" tabSelected="1" workbookViewId="0">
      <selection activeCell="A9" sqref="A9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6" t="s">
        <v>166</v>
      </c>
      <c r="B1" s="57"/>
      <c r="C1" s="57"/>
      <c r="D1" s="57"/>
      <c r="E1" s="57"/>
      <c r="F1" s="57"/>
      <c r="G1" s="58"/>
    </row>
    <row r="2" spans="1:7" x14ac:dyDescent="0.2">
      <c r="A2" s="28"/>
      <c r="B2" s="15" t="s">
        <v>0</v>
      </c>
      <c r="C2" s="16"/>
      <c r="D2" s="16"/>
      <c r="E2" s="16"/>
      <c r="F2" s="17"/>
      <c r="G2" s="51" t="s">
        <v>7</v>
      </c>
    </row>
    <row r="3" spans="1:7" ht="24.95" customHeight="1" x14ac:dyDescent="0.2">
      <c r="A3" s="29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30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1"/>
      <c r="B5" s="5"/>
      <c r="C5" s="5"/>
      <c r="D5" s="5"/>
      <c r="E5" s="5"/>
      <c r="F5" s="5"/>
      <c r="G5" s="5"/>
    </row>
    <row r="6" spans="1:7" x14ac:dyDescent="0.2">
      <c r="A6" s="14" t="s">
        <v>92</v>
      </c>
      <c r="B6" s="25">
        <f t="shared" ref="B6:G6" si="0">SUM(B7:B14)</f>
        <v>152140569.21000001</v>
      </c>
      <c r="C6" s="25">
        <f t="shared" si="0"/>
        <v>35446324.459999993</v>
      </c>
      <c r="D6" s="25">
        <f t="shared" si="0"/>
        <v>187586893.66999999</v>
      </c>
      <c r="E6" s="25">
        <f t="shared" si="0"/>
        <v>108208852.64999999</v>
      </c>
      <c r="F6" s="25">
        <v>97087219.049999997</v>
      </c>
      <c r="G6" s="25">
        <f t="shared" si="0"/>
        <v>79378041.019999996</v>
      </c>
    </row>
    <row r="7" spans="1:7" x14ac:dyDescent="0.2">
      <c r="A7" s="32" t="s">
        <v>93</v>
      </c>
      <c r="B7" s="6">
        <v>36145178.450000003</v>
      </c>
      <c r="C7" s="6">
        <v>2796606.19</v>
      </c>
      <c r="D7" s="6">
        <f>B7+C7</f>
        <v>38941784.640000001</v>
      </c>
      <c r="E7" s="6">
        <v>28041249.27</v>
      </c>
      <c r="F7" s="6">
        <v>26718135.27</v>
      </c>
      <c r="G7" s="6">
        <f>D7-E7</f>
        <v>10900535.370000001</v>
      </c>
    </row>
    <row r="8" spans="1:7" x14ac:dyDescent="0.2">
      <c r="A8" s="32" t="s">
        <v>94</v>
      </c>
      <c r="B8" s="6">
        <v>434210.31</v>
      </c>
      <c r="C8" s="6">
        <v>9765.2000000000007</v>
      </c>
      <c r="D8" s="6">
        <f t="shared" ref="D8:D14" si="1">B8+C8</f>
        <v>443975.51</v>
      </c>
      <c r="E8" s="6">
        <v>261368.07</v>
      </c>
      <c r="F8" s="6">
        <v>217037.07</v>
      </c>
      <c r="G8" s="6">
        <f t="shared" ref="G8:G14" si="2">D8-E8</f>
        <v>182607.44</v>
      </c>
    </row>
    <row r="9" spans="1:7" x14ac:dyDescent="0.2">
      <c r="A9" s="59" t="s">
        <v>171</v>
      </c>
      <c r="B9" s="6">
        <v>15239698.23</v>
      </c>
      <c r="C9" s="6">
        <v>4137642.05</v>
      </c>
      <c r="D9" s="6">
        <f t="shared" si="1"/>
        <v>19377340.280000001</v>
      </c>
      <c r="E9" s="6">
        <v>13538169.9</v>
      </c>
      <c r="F9" s="6">
        <v>12511135.74</v>
      </c>
      <c r="G9" s="6">
        <f t="shared" si="2"/>
        <v>5839170.3800000008</v>
      </c>
    </row>
    <row r="10" spans="1:7" x14ac:dyDescent="0.2">
      <c r="A10" s="32" t="s">
        <v>95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2" t="s">
        <v>96</v>
      </c>
      <c r="B11" s="6">
        <v>20061552.219999999</v>
      </c>
      <c r="C11" s="6">
        <v>13567275.76</v>
      </c>
      <c r="D11" s="6">
        <f t="shared" si="1"/>
        <v>33628827.979999997</v>
      </c>
      <c r="E11" s="6">
        <v>10734459.039999999</v>
      </c>
      <c r="F11" s="6">
        <v>8696188.1600000001</v>
      </c>
      <c r="G11" s="6">
        <f t="shared" si="2"/>
        <v>22894368.939999998</v>
      </c>
    </row>
    <row r="12" spans="1:7" x14ac:dyDescent="0.2">
      <c r="A12" s="32" t="s">
        <v>97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2" t="s">
        <v>98</v>
      </c>
      <c r="B13" s="6">
        <v>67465943.819999993</v>
      </c>
      <c r="C13" s="6">
        <v>13829409.43</v>
      </c>
      <c r="D13" s="6">
        <f t="shared" si="1"/>
        <v>81295353.25</v>
      </c>
      <c r="E13" s="6">
        <v>46835701.32</v>
      </c>
      <c r="F13" s="6">
        <v>40851595.259999998</v>
      </c>
      <c r="G13" s="6">
        <f t="shared" si="2"/>
        <v>34459651.93</v>
      </c>
    </row>
    <row r="14" spans="1:7" x14ac:dyDescent="0.2">
      <c r="A14" s="32" t="s">
        <v>36</v>
      </c>
      <c r="B14" s="6">
        <v>12793986.18</v>
      </c>
      <c r="C14" s="6">
        <v>1105625.83</v>
      </c>
      <c r="D14" s="6">
        <f t="shared" si="1"/>
        <v>13899612.01</v>
      </c>
      <c r="E14" s="6">
        <v>8797905.0500000007</v>
      </c>
      <c r="F14" s="6">
        <v>8093127.5499999998</v>
      </c>
      <c r="G14" s="6">
        <f t="shared" si="2"/>
        <v>5101706.959999999</v>
      </c>
    </row>
    <row r="15" spans="1:7" x14ac:dyDescent="0.2">
      <c r="A15" s="14" t="s">
        <v>99</v>
      </c>
      <c r="B15" s="25">
        <f t="shared" ref="B15:G15" si="3">SUM(B16:B22)</f>
        <v>130876953.16</v>
      </c>
      <c r="C15" s="25">
        <f t="shared" si="3"/>
        <v>66066221.719999991</v>
      </c>
      <c r="D15" s="25">
        <f t="shared" si="3"/>
        <v>196943174.88</v>
      </c>
      <c r="E15" s="25">
        <f t="shared" si="3"/>
        <v>105961494.64</v>
      </c>
      <c r="F15" s="25">
        <v>106238173.18999998</v>
      </c>
      <c r="G15" s="25">
        <f t="shared" si="3"/>
        <v>90981680.24000001</v>
      </c>
    </row>
    <row r="16" spans="1:7" x14ac:dyDescent="0.2">
      <c r="A16" s="32" t="s">
        <v>100</v>
      </c>
      <c r="B16" s="6">
        <v>610000</v>
      </c>
      <c r="C16" s="6">
        <v>0</v>
      </c>
      <c r="D16" s="6">
        <f>B16+C16</f>
        <v>610000</v>
      </c>
      <c r="E16" s="6">
        <v>54955.13</v>
      </c>
      <c r="F16" s="6">
        <v>49995.13</v>
      </c>
      <c r="G16" s="6">
        <f t="shared" ref="G16:G22" si="4">D16-E16</f>
        <v>555044.87</v>
      </c>
    </row>
    <row r="17" spans="1:7" x14ac:dyDescent="0.2">
      <c r="A17" s="32" t="s">
        <v>101</v>
      </c>
      <c r="B17" s="6">
        <v>117723629.31</v>
      </c>
      <c r="C17" s="6">
        <v>62141562.469999999</v>
      </c>
      <c r="D17" s="6">
        <f t="shared" ref="D17:D22" si="5">B17+C17</f>
        <v>179865191.78</v>
      </c>
      <c r="E17" s="6">
        <v>95722318.950000003</v>
      </c>
      <c r="F17" s="6">
        <v>97065901.489999995</v>
      </c>
      <c r="G17" s="6">
        <f t="shared" si="4"/>
        <v>84142872.829999998</v>
      </c>
    </row>
    <row r="18" spans="1:7" x14ac:dyDescent="0.2">
      <c r="A18" s="32" t="s">
        <v>102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2" t="s">
        <v>103</v>
      </c>
      <c r="B19" s="6">
        <v>4667453.59</v>
      </c>
      <c r="C19" s="6">
        <v>3036408.44</v>
      </c>
      <c r="D19" s="6">
        <f t="shared" si="5"/>
        <v>7703862.0299999993</v>
      </c>
      <c r="E19" s="6">
        <v>4393641.72</v>
      </c>
      <c r="F19" s="6">
        <v>4110450.72</v>
      </c>
      <c r="G19" s="6">
        <f t="shared" si="4"/>
        <v>3310220.3099999996</v>
      </c>
    </row>
    <row r="20" spans="1:7" x14ac:dyDescent="0.2">
      <c r="A20" s="32" t="s">
        <v>104</v>
      </c>
      <c r="B20" s="6">
        <v>7127097.9400000004</v>
      </c>
      <c r="C20" s="6">
        <v>858509.51</v>
      </c>
      <c r="D20" s="6">
        <f t="shared" si="5"/>
        <v>7985607.4500000002</v>
      </c>
      <c r="E20" s="6">
        <v>5320882.92</v>
      </c>
      <c r="F20" s="6">
        <v>4592367.93</v>
      </c>
      <c r="G20" s="6">
        <f t="shared" si="4"/>
        <v>2664724.5300000003</v>
      </c>
    </row>
    <row r="21" spans="1:7" x14ac:dyDescent="0.2">
      <c r="A21" s="32" t="s">
        <v>105</v>
      </c>
      <c r="B21" s="6">
        <v>748772.32</v>
      </c>
      <c r="C21" s="6">
        <v>29741.3</v>
      </c>
      <c r="D21" s="6">
        <f t="shared" si="5"/>
        <v>778513.62</v>
      </c>
      <c r="E21" s="6">
        <v>469695.92</v>
      </c>
      <c r="F21" s="6">
        <v>419457.92</v>
      </c>
      <c r="G21" s="6">
        <f t="shared" si="4"/>
        <v>308817.7</v>
      </c>
    </row>
    <row r="22" spans="1:7" x14ac:dyDescent="0.2">
      <c r="A22" s="32" t="s">
        <v>106</v>
      </c>
      <c r="B22" s="6">
        <v>0</v>
      </c>
      <c r="C22" s="6">
        <v>0</v>
      </c>
      <c r="D22" s="6">
        <f t="shared" si="5"/>
        <v>0</v>
      </c>
      <c r="E22" s="6">
        <v>0</v>
      </c>
      <c r="F22" s="6">
        <v>0</v>
      </c>
      <c r="G22" s="6">
        <f t="shared" si="4"/>
        <v>0</v>
      </c>
    </row>
    <row r="23" spans="1:7" x14ac:dyDescent="0.2">
      <c r="A23" s="14" t="s">
        <v>107</v>
      </c>
      <c r="B23" s="25">
        <f t="shared" ref="B23:G23" si="6">SUM(B24:B32)</f>
        <v>2902258.8</v>
      </c>
      <c r="C23" s="25">
        <f t="shared" si="6"/>
        <v>3770613.77</v>
      </c>
      <c r="D23" s="25">
        <f t="shared" si="6"/>
        <v>6672872.5700000003</v>
      </c>
      <c r="E23" s="25">
        <f t="shared" si="6"/>
        <v>2618275.33</v>
      </c>
      <c r="F23" s="25">
        <v>2439432.33</v>
      </c>
      <c r="G23" s="25">
        <f t="shared" si="6"/>
        <v>4054597.24</v>
      </c>
    </row>
    <row r="24" spans="1:7" x14ac:dyDescent="0.2">
      <c r="A24" s="32" t="s">
        <v>108</v>
      </c>
      <c r="B24" s="6">
        <v>0</v>
      </c>
      <c r="C24" s="6">
        <v>0</v>
      </c>
      <c r="D24" s="6">
        <f>B24+C24</f>
        <v>0</v>
      </c>
      <c r="E24" s="6">
        <v>0</v>
      </c>
      <c r="F24" s="6">
        <v>0</v>
      </c>
      <c r="G24" s="6">
        <f t="shared" ref="G24:G32" si="7">D24-E24</f>
        <v>0</v>
      </c>
    </row>
    <row r="25" spans="1:7" x14ac:dyDescent="0.2">
      <c r="A25" s="32" t="s">
        <v>109</v>
      </c>
      <c r="B25" s="6">
        <v>0</v>
      </c>
      <c r="C25" s="6">
        <v>0</v>
      </c>
      <c r="D25" s="6">
        <f t="shared" ref="D25:D32" si="8">B25+C25</f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2" t="s">
        <v>110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2" t="s">
        <v>111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2" t="s">
        <v>112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2" t="s">
        <v>113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2" t="s">
        <v>114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2" t="s">
        <v>115</v>
      </c>
      <c r="B31" s="6">
        <v>2902258.8</v>
      </c>
      <c r="C31" s="6">
        <v>3770613.77</v>
      </c>
      <c r="D31" s="6">
        <f t="shared" si="8"/>
        <v>6672872.5700000003</v>
      </c>
      <c r="E31" s="6">
        <v>2618275.33</v>
      </c>
      <c r="F31" s="6">
        <v>2439432.33</v>
      </c>
      <c r="G31" s="6">
        <f t="shared" si="7"/>
        <v>4054597.24</v>
      </c>
    </row>
    <row r="32" spans="1:7" x14ac:dyDescent="0.2">
      <c r="A32" s="32" t="s">
        <v>116</v>
      </c>
      <c r="B32" s="6">
        <v>0</v>
      </c>
      <c r="C32" s="6">
        <v>0</v>
      </c>
      <c r="D32" s="6">
        <f t="shared" si="8"/>
        <v>0</v>
      </c>
      <c r="E32" s="6">
        <v>0</v>
      </c>
      <c r="F32" s="6">
        <v>0</v>
      </c>
      <c r="G32" s="6">
        <f t="shared" si="7"/>
        <v>0</v>
      </c>
    </row>
    <row r="33" spans="1:7" x14ac:dyDescent="0.2">
      <c r="A33" s="14" t="s">
        <v>117</v>
      </c>
      <c r="B33" s="25">
        <f t="shared" ref="B33:G33" si="9">SUM(B34:B37)</f>
        <v>0</v>
      </c>
      <c r="C33" s="25">
        <f t="shared" si="9"/>
        <v>0</v>
      </c>
      <c r="D33" s="25">
        <f t="shared" si="9"/>
        <v>0</v>
      </c>
      <c r="E33" s="25">
        <f t="shared" si="9"/>
        <v>0</v>
      </c>
      <c r="F33" s="25">
        <f t="shared" si="9"/>
        <v>0</v>
      </c>
      <c r="G33" s="25">
        <f t="shared" si="9"/>
        <v>0</v>
      </c>
    </row>
    <row r="34" spans="1:7" x14ac:dyDescent="0.2">
      <c r="A34" s="32" t="s">
        <v>118</v>
      </c>
      <c r="B34" s="6">
        <v>0</v>
      </c>
      <c r="C34" s="6">
        <v>0</v>
      </c>
      <c r="D34" s="6">
        <f>B34+C34</f>
        <v>0</v>
      </c>
      <c r="E34" s="6">
        <v>0</v>
      </c>
      <c r="F34" s="6">
        <v>0</v>
      </c>
      <c r="G34" s="6">
        <f t="shared" ref="G34:G37" si="10">D34-E34</f>
        <v>0</v>
      </c>
    </row>
    <row r="35" spans="1:7" ht="22.5" x14ac:dyDescent="0.2">
      <c r="A35" s="32" t="s">
        <v>119</v>
      </c>
      <c r="B35" s="6">
        <v>0</v>
      </c>
      <c r="C35" s="6">
        <v>0</v>
      </c>
      <c r="D35" s="6">
        <f t="shared" ref="D35:D37" si="11">B35+C35</f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2" t="s">
        <v>120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32" t="s">
        <v>121</v>
      </c>
      <c r="B37" s="6">
        <v>0</v>
      </c>
      <c r="C37" s="6">
        <v>0</v>
      </c>
      <c r="D37" s="6">
        <f t="shared" si="11"/>
        <v>0</v>
      </c>
      <c r="E37" s="6">
        <v>0</v>
      </c>
      <c r="F37" s="6">
        <v>0</v>
      </c>
      <c r="G37" s="6">
        <f t="shared" si="10"/>
        <v>0</v>
      </c>
    </row>
    <row r="38" spans="1:7" x14ac:dyDescent="0.2">
      <c r="A38" s="33" t="s">
        <v>77</v>
      </c>
      <c r="B38" s="27">
        <f t="shared" ref="B38:G38" si="12">SUM(B33+B23+B15+B6)</f>
        <v>285919781.17000002</v>
      </c>
      <c r="C38" s="27">
        <f t="shared" si="12"/>
        <v>105283159.94999999</v>
      </c>
      <c r="D38" s="27">
        <f t="shared" si="12"/>
        <v>391202941.12</v>
      </c>
      <c r="E38" s="27">
        <f t="shared" si="12"/>
        <v>216788622.62</v>
      </c>
      <c r="F38" s="27">
        <f t="shared" si="12"/>
        <v>205764824.56999999</v>
      </c>
      <c r="G38" s="27">
        <f t="shared" si="12"/>
        <v>174414318.5</v>
      </c>
    </row>
    <row r="41" spans="1:7" ht="32.25" customHeight="1" x14ac:dyDescent="0.2">
      <c r="A41" s="20"/>
      <c r="D41" s="20"/>
      <c r="E41" s="20"/>
      <c r="F41" s="20"/>
    </row>
    <row r="42" spans="1:7" ht="12" x14ac:dyDescent="0.2">
      <c r="A42" s="21" t="s">
        <v>127</v>
      </c>
      <c r="D42" s="53" t="s">
        <v>128</v>
      </c>
      <c r="E42" s="53"/>
      <c r="F42" s="53"/>
    </row>
    <row r="43" spans="1:7" ht="65.25" customHeight="1" x14ac:dyDescent="0.2">
      <c r="A43" s="22" t="s">
        <v>129</v>
      </c>
      <c r="D43" s="54" t="s">
        <v>130</v>
      </c>
      <c r="E43" s="54"/>
      <c r="F43" s="54"/>
    </row>
    <row r="44" spans="1:7" ht="12" x14ac:dyDescent="0.2">
      <c r="A44" s="21" t="s">
        <v>131</v>
      </c>
      <c r="D44" s="23"/>
      <c r="E44" s="23"/>
    </row>
    <row r="45" spans="1:7" ht="12" x14ac:dyDescent="0.2">
      <c r="A45" s="21" t="s">
        <v>132</v>
      </c>
      <c r="D45" s="55"/>
      <c r="E45" s="55"/>
    </row>
  </sheetData>
  <sheetProtection formatCells="0" formatColumns="0" formatRows="0" autoFilter="0"/>
  <mergeCells count="5">
    <mergeCell ref="G2:G3"/>
    <mergeCell ref="A1:G1"/>
    <mergeCell ref="D42:F42"/>
    <mergeCell ref="D43:F43"/>
    <mergeCell ref="D45:E45"/>
  </mergeCells>
  <printOptions horizontalCentered="1"/>
  <pageMargins left="0.31496062992125984" right="0.31496062992125984" top="0.74803149606299213" bottom="0.35433070866141736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cp:lastPrinted>2023-10-24T21:30:58Z</cp:lastPrinted>
  <dcterms:created xsi:type="dcterms:W3CDTF">2014-02-10T03:37:14Z</dcterms:created>
  <dcterms:modified xsi:type="dcterms:W3CDTF">2023-10-27T20:48:57Z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