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harly\Desktop\L.C. SANDOVAL\CUENTA PUBLICA 2023\4TO TRIMESTRE\"/>
    </mc:Choice>
  </mc:AlternateContent>
  <xr:revisionPtr revIDLastSave="0" documentId="13_ncr:1_{F90DF54C-760A-4AF7-A799-07CCD42F52D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AI" sheetId="4" r:id="rId1"/>
  </sheets>
  <definedNames>
    <definedName name="_xlnm._FilterDatabase" localSheetId="0" hidden="1">EAI!#REF!</definedName>
  </definedNames>
  <calcPr calcId="191029"/>
  <fileRecoveryPr autoRecover="0"/>
</workbook>
</file>

<file path=xl/calcChain.xml><?xml version="1.0" encoding="utf-8"?>
<calcChain xmlns="http://schemas.openxmlformats.org/spreadsheetml/2006/main">
  <c r="G16" i="4" l="1"/>
  <c r="G38" i="4"/>
  <c r="G37" i="4" s="1"/>
  <c r="D38" i="4"/>
  <c r="F37" i="4"/>
  <c r="E37" i="4"/>
  <c r="D37" i="4"/>
  <c r="C37" i="4"/>
  <c r="B37" i="4"/>
  <c r="G35" i="4"/>
  <c r="D35" i="4"/>
  <c r="G34" i="4"/>
  <c r="D34" i="4"/>
  <c r="G33" i="4"/>
  <c r="D33" i="4"/>
  <c r="G32" i="4"/>
  <c r="D32" i="4"/>
  <c r="D31" i="4" s="1"/>
  <c r="F31" i="4"/>
  <c r="E31" i="4"/>
  <c r="C31" i="4"/>
  <c r="B31" i="4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D23" i="4"/>
  <c r="G22" i="4"/>
  <c r="D22" i="4"/>
  <c r="G21" i="4"/>
  <c r="F21" i="4"/>
  <c r="E21" i="4"/>
  <c r="C21" i="4"/>
  <c r="C40" i="4" s="1"/>
  <c r="B21" i="4"/>
  <c r="F16" i="4"/>
  <c r="E16" i="4"/>
  <c r="C16" i="4"/>
  <c r="B16" i="4"/>
  <c r="G14" i="4"/>
  <c r="D14" i="4"/>
  <c r="G13" i="4"/>
  <c r="D13" i="4"/>
  <c r="G12" i="4"/>
  <c r="D12" i="4"/>
  <c r="G11" i="4"/>
  <c r="D11" i="4"/>
  <c r="G10" i="4"/>
  <c r="D10" i="4"/>
  <c r="G9" i="4"/>
  <c r="D9" i="4"/>
  <c r="G8" i="4"/>
  <c r="D8" i="4"/>
  <c r="G7" i="4"/>
  <c r="D7" i="4"/>
  <c r="G6" i="4"/>
  <c r="D6" i="4"/>
  <c r="G5" i="4"/>
  <c r="D5" i="4"/>
  <c r="G17" i="4" l="1"/>
  <c r="E40" i="4"/>
  <c r="D16" i="4"/>
  <c r="B40" i="4"/>
  <c r="D21" i="4"/>
  <c r="G31" i="4"/>
  <c r="G40" i="4" s="1"/>
  <c r="G41" i="4" s="1"/>
  <c r="F40" i="4"/>
  <c r="D40" i="4"/>
</calcChain>
</file>

<file path=xl/sharedStrings.xml><?xml version="1.0" encoding="utf-8"?>
<sst xmlns="http://schemas.openxmlformats.org/spreadsheetml/2006/main" count="68" uniqueCount="45">
  <si>
    <t>Ingresos</t>
  </si>
  <si>
    <t>Rubro de Ingresos</t>
  </si>
  <si>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</si>
  <si>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</si>
  <si>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</si>
  <si>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</si>
  <si>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</si>
  <si>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</si>
  <si>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</si>
  <si>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</si>
  <si>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</si>
  <si>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</si>
  <si>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</si>
  <si>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</si>
  <si>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</si>
  <si>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</si>
  <si>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</si>
  <si>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</si>
  <si>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</si>
  <si>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</si>
  <si>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</si>
  <si>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</si>
  <si>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</si>
  <si>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</si>
  <si>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</si>
  <si>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</si>
  <si>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</si>
  <si>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</si>
  <si>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</si>
  <si>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</si>
  <si>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</si>
  <si>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</si>
  <si>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</si>
  <si>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</si>
  <si>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</si>
  <si>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</si>
  <si>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</si>
  <si>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C. ALMA DENISSE SANCHEZ BARRAGAN</t>
  </si>
  <si>
    <t>L.A.I. MARTIN HEBER LOPEZ ORTEGA</t>
  </si>
  <si>
    <t xml:space="preserve">PRESIDENTA MUNICIPAL </t>
  </si>
  <si>
    <t>SINDICO MUNICIPAL Y COMISIONADO DE HACIENDA</t>
  </si>
  <si>
    <t>LC GUILLERMO SIERRA BLANCO</t>
  </si>
  <si>
    <t>TESORERO MUNICIPAL</t>
  </si>
  <si>
    <t>Municipio Moroleón, Guanajuato
Estado Analítico de Ingresos
Del 1 de Enero al 31 de Diciembre de 2023</t>
  </si>
  <si>
    <t>Ingresos de los Entes Públicos de los Poderes Legislativo y Judicial, de los Órganos Autónomos y del Sector Paraestatal o Paramunicipal, así como de las Empresas Productivas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</si>
</sst>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0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4" fillId="0" borderId="0" xfId="8" applyFont="1" applyAlignment="1" applyProtection="1">
      <alignment horizontal="center" vertical="top"/>
      <protection locked="0"/>
    </xf>
    <xf numFmtId="0" fontId="4" fillId="0" borderId="0" xfId="8" applyFont="1" applyAlignment="1" applyProtection="1">
      <alignment vertical="top"/>
      <protection locked="0"/>
    </xf>
    <xf numFmtId="0" fontId="7" fillId="0" borderId="0" xfId="8" applyFont="1" applyAlignment="1" applyProtection="1">
      <alignment vertical="top"/>
      <protection locked="0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4" xfId="8" quotePrefix="1" applyFont="1" applyFill="1" applyBorder="1" applyAlignment="1">
      <alignment horizontal="center" vertical="center" wrapText="1"/>
    </xf>
    <xf numFmtId="0" fontId="9" fillId="2" borderId="1" xfId="8" quotePrefix="1" applyFont="1" applyFill="1" applyBorder="1" applyAlignment="1">
      <alignment horizontal="center" vertical="center" wrapText="1"/>
    </xf>
    <xf numFmtId="4" fontId="8" fillId="0" borderId="7" xfId="8" applyNumberFormat="1" applyFont="1" applyBorder="1" applyAlignment="1" applyProtection="1">
      <alignment vertical="top"/>
      <protection locked="0"/>
    </xf>
    <xf numFmtId="0" fontId="8" fillId="0" borderId="5" xfId="8" applyFont="1" applyBorder="1" applyAlignment="1" applyProtection="1">
      <alignment vertical="top"/>
      <protection locked="0"/>
    </xf>
    <xf numFmtId="4" fontId="8" fillId="0" borderId="5" xfId="8" applyNumberFormat="1" applyFont="1" applyBorder="1" applyAlignment="1" applyProtection="1">
      <alignment vertical="top"/>
      <protection locked="0"/>
    </xf>
    <xf numFmtId="4" fontId="9" fillId="0" borderId="2" xfId="8" applyNumberFormat="1" applyFont="1" applyBorder="1" applyAlignment="1" applyProtection="1">
      <alignment vertical="top"/>
      <protection locked="0"/>
    </xf>
    <xf numFmtId="4" fontId="9" fillId="0" borderId="4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9" fillId="2" borderId="6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/>
    </xf>
    <xf numFmtId="0" fontId="9" fillId="2" borderId="8" xfId="8" applyFont="1" applyFill="1" applyBorder="1" applyAlignment="1">
      <alignment horizontal="center" vertical="center"/>
    </xf>
    <xf numFmtId="0" fontId="9" fillId="2" borderId="7" xfId="8" applyFont="1" applyFill="1" applyBorder="1" applyAlignment="1">
      <alignment horizontal="center" vertical="center"/>
    </xf>
    <xf numFmtId="0" fontId="9" fillId="2" borderId="8" xfId="8" applyFont="1" applyFill="1" applyBorder="1" applyAlignment="1">
      <alignment horizontal="center" vertical="center" wrapText="1"/>
    </xf>
    <xf numFmtId="0" fontId="8" fillId="0" borderId="9" xfId="9" applyFont="1" applyBorder="1" applyAlignment="1">
      <alignment vertical="top" wrapText="1"/>
    </xf>
    <xf numFmtId="0" fontId="0" fillId="0" borderId="9" xfId="0" applyBorder="1"/>
    <xf numFmtId="0" fontId="4" fillId="0" borderId="9" xfId="8" applyFont="1" applyBorder="1" applyAlignment="1" applyProtection="1">
      <alignment vertical="top"/>
      <protection locked="0"/>
    </xf>
    <xf numFmtId="0" fontId="13" fillId="0" borderId="0" xfId="8" applyFont="1" applyAlignment="1" applyProtection="1">
      <alignment horizontal="center" wrapText="1"/>
      <protection locked="0"/>
    </xf>
    <xf numFmtId="0" fontId="13" fillId="0" borderId="9" xfId="8" applyFont="1" applyBorder="1" applyAlignment="1" applyProtection="1">
      <alignment horizontal="center" vertical="top" wrapText="1"/>
      <protection locked="0"/>
    </xf>
    <xf numFmtId="4" fontId="4" fillId="0" borderId="6" xfId="8" applyNumberFormat="1" applyFont="1" applyBorder="1" applyAlignment="1" applyProtection="1">
      <alignment vertical="top"/>
      <protection locked="0"/>
    </xf>
    <xf numFmtId="4" fontId="4" fillId="0" borderId="8" xfId="8" applyNumberFormat="1" applyFont="1" applyBorder="1" applyAlignment="1" applyProtection="1">
      <alignment vertical="top"/>
      <protection locked="0"/>
    </xf>
    <xf numFmtId="4" fontId="4" fillId="0" borderId="7" xfId="8" applyNumberFormat="1" applyFont="1" applyBorder="1" applyAlignment="1" applyProtection="1">
      <alignment vertical="top"/>
      <protection locked="0"/>
    </xf>
    <xf numFmtId="4" fontId="8" fillId="0" borderId="1" xfId="8" applyNumberFormat="1" applyFont="1" applyBorder="1" applyAlignment="1" applyProtection="1">
      <alignment vertical="top"/>
      <protection locked="0"/>
    </xf>
    <xf numFmtId="4" fontId="8" fillId="0" borderId="3" xfId="8" applyNumberFormat="1" applyFont="1" applyBorder="1" applyAlignment="1" applyProtection="1">
      <alignment vertical="top"/>
      <protection locked="0"/>
    </xf>
    <xf numFmtId="4" fontId="8" fillId="0" borderId="6" xfId="8" applyNumberFormat="1" applyFont="1" applyBorder="1" applyAlignment="1" applyProtection="1">
      <alignment vertical="top"/>
      <protection locked="0"/>
    </xf>
    <xf numFmtId="4" fontId="9" fillId="0" borderId="6" xfId="8" applyNumberFormat="1" applyFont="1" applyBorder="1" applyAlignment="1" applyProtection="1">
      <alignment vertical="top"/>
      <protection locked="0"/>
    </xf>
    <xf numFmtId="4" fontId="8" fillId="0" borderId="8" xfId="8" applyNumberFormat="1" applyFont="1" applyBorder="1" applyAlignment="1" applyProtection="1">
      <alignment vertical="top"/>
      <protection locked="0"/>
    </xf>
    <xf numFmtId="4" fontId="9" fillId="0" borderId="8" xfId="8" applyNumberFormat="1" applyFont="1" applyBorder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4" fillId="0" borderId="6" xfId="8" applyFont="1" applyBorder="1" applyAlignment="1" applyProtection="1">
      <alignment horizontal="left" vertical="top" wrapText="1" indent="1"/>
      <protection locked="0"/>
    </xf>
    <xf numFmtId="0" fontId="8" fillId="0" borderId="8" xfId="8" applyFont="1" applyBorder="1" applyAlignment="1" applyProtection="1">
      <alignment horizontal="left" vertical="top" wrapText="1" indent="1"/>
      <protection locked="0"/>
    </xf>
    <xf numFmtId="0" fontId="4" fillId="0" borderId="8" xfId="8" applyFont="1" applyBorder="1" applyAlignment="1" applyProtection="1">
      <alignment horizontal="left" vertical="top" wrapText="1" indent="1"/>
      <protection locked="0"/>
    </xf>
    <xf numFmtId="0" fontId="4" fillId="0" borderId="8" xfId="8" applyFont="1" applyBorder="1" applyAlignment="1" applyProtection="1">
      <alignment vertical="top"/>
      <protection locked="0"/>
    </xf>
    <xf numFmtId="0" fontId="9" fillId="0" borderId="1" xfId="8" applyFont="1" applyBorder="1" applyAlignment="1" applyProtection="1">
      <alignment horizontal="left" vertical="top" indent="3"/>
      <protection locked="0"/>
    </xf>
    <xf numFmtId="0" fontId="9" fillId="0" borderId="8" xfId="8" applyFont="1" applyBorder="1" applyAlignment="1">
      <alignment horizontal="left" vertical="top" indent="1"/>
    </xf>
    <xf numFmtId="0" fontId="8" fillId="0" borderId="8" xfId="8" applyFont="1" applyBorder="1" applyAlignment="1">
      <alignment horizontal="left" vertical="top" wrapText="1" indent="2"/>
    </xf>
    <xf numFmtId="0" fontId="8" fillId="0" borderId="8" xfId="8" applyFont="1" applyBorder="1" applyAlignment="1">
      <alignment horizontal="left" vertical="top" wrapText="1"/>
    </xf>
    <xf numFmtId="0" fontId="8" fillId="0" borderId="7" xfId="8" applyFont="1" applyBorder="1" applyAlignment="1">
      <alignment horizontal="left" vertical="top" wrapText="1" indent="2"/>
    </xf>
    <xf numFmtId="0" fontId="9" fillId="0" borderId="1" xfId="8" applyFont="1" applyBorder="1" applyAlignment="1">
      <alignment horizontal="center" vertical="top" wrapText="1"/>
    </xf>
    <xf numFmtId="0" fontId="8" fillId="0" borderId="0" xfId="8" applyFont="1" applyAlignment="1" applyProtection="1">
      <alignment vertical="top"/>
      <protection locked="0"/>
    </xf>
    <xf numFmtId="4" fontId="8" fillId="0" borderId="0" xfId="8" applyNumberFormat="1" applyFont="1" applyAlignment="1" applyProtection="1">
      <alignment vertical="top"/>
      <protection locked="0"/>
    </xf>
    <xf numFmtId="4" fontId="8" fillId="0" borderId="10" xfId="8" applyNumberFormat="1" applyFont="1" applyBorder="1" applyAlignment="1" applyProtection="1">
      <alignment vertical="top"/>
      <protection locked="0"/>
    </xf>
    <xf numFmtId="4" fontId="9" fillId="0" borderId="11" xfId="8" applyNumberFormat="1" applyFont="1" applyBorder="1" applyAlignment="1" applyProtection="1">
      <alignment vertical="top"/>
      <protection locked="0"/>
    </xf>
    <xf numFmtId="4" fontId="9" fillId="0" borderId="9" xfId="8" applyNumberFormat="1" applyFont="1" applyBorder="1" applyAlignment="1" applyProtection="1">
      <alignment vertical="top"/>
      <protection locked="0"/>
    </xf>
    <xf numFmtId="0" fontId="9" fillId="0" borderId="12" xfId="8" applyFont="1" applyBorder="1" applyAlignment="1">
      <alignment horizontal="left" vertical="top" wrapText="1"/>
    </xf>
    <xf numFmtId="0" fontId="13" fillId="0" borderId="5" xfId="8" applyFont="1" applyBorder="1" applyAlignment="1" applyProtection="1">
      <alignment horizontal="center" wrapText="1"/>
      <protection locked="0"/>
    </xf>
    <xf numFmtId="0" fontId="13" fillId="0" borderId="0" xfId="8" applyFont="1" applyAlignment="1" applyProtection="1">
      <alignment horizontal="center" vertical="top" wrapText="1"/>
      <protection locked="0"/>
    </xf>
    <xf numFmtId="0" fontId="9" fillId="2" borderId="2" xfId="8" applyFont="1" applyFill="1" applyBorder="1" applyAlignment="1" applyProtection="1">
      <alignment horizontal="center" vertical="center" wrapText="1"/>
      <protection locked="0"/>
    </xf>
    <xf numFmtId="0" fontId="9" fillId="2" borderId="3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 applyProtection="1">
      <alignment horizontal="center" vertical="center" wrapText="1"/>
      <protection locked="0"/>
    </xf>
    <xf numFmtId="0" fontId="9" fillId="2" borderId="6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 applyProtection="1">
      <alignment horizontal="center" vertical="center"/>
      <protection locked="0"/>
    </xf>
    <xf numFmtId="0" fontId="9" fillId="2" borderId="3" xfId="8" applyFont="1" applyFill="1" applyBorder="1" applyAlignment="1" applyProtection="1">
      <alignment horizontal="center" vertical="center"/>
      <protection locked="0"/>
    </xf>
    <xf numFmtId="0" fontId="9" fillId="2" borderId="4" xfId="8" applyFont="1" applyFill="1" applyBorder="1" applyAlignment="1" applyProtection="1">
      <alignment horizontal="center" vertical="center"/>
      <protection locked="0"/>
    </xf>
    <xf numFmtId="0" fontId="0" fillId="0" borderId="0" xfId="8" applyFont="1" applyAlignment="1" applyProtection="1">
      <alignment horizontal="left" vertical="top" wrapText="1"/>
      <protection locked="0"/>
    </xf>
    <xf numFmtId="0" fontId="4" fillId="0" borderId="1" xfId="8" applyFont="1" applyBorder="1" applyAlignment="1" applyProtection="1">
      <alignment vertical="top"/>
      <protection locked="0"/>
    </xf>
  </cellXfs>
  <cellStyles count="20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illares 4" xfId="19" xr:uid="{00000000-0005-0000-0000-000006000000}"/>
    <cellStyle name="Moneda 2" xfId="7" xr:uid="{00000000-0005-0000-0000-000007000000}"/>
    <cellStyle name="Normal" xfId="0" builtinId="0"/>
    <cellStyle name="Normal 2" xfId="8" xr:uid="{00000000-0005-0000-0000-000009000000}"/>
    <cellStyle name="Normal 2 2" xfId="9" xr:uid="{00000000-0005-0000-0000-00000A000000}"/>
    <cellStyle name="Normal 3" xfId="10" xr:uid="{00000000-0005-0000-0000-00000B000000}"/>
    <cellStyle name="Normal 4" xfId="11" xr:uid="{00000000-0005-0000-0000-00000C000000}"/>
    <cellStyle name="Normal 4 2" xfId="12" xr:uid="{00000000-0005-0000-0000-00000D000000}"/>
    <cellStyle name="Normal 5" xfId="13" xr:uid="{00000000-0005-0000-0000-00000E000000}"/>
    <cellStyle name="Normal 5 2" xfId="14" xr:uid="{00000000-0005-0000-0000-00000F000000}"/>
    <cellStyle name="Normal 6" xfId="15" xr:uid="{00000000-0005-0000-0000-000010000000}"/>
    <cellStyle name="Normal 6 2" xfId="16" xr:uid="{00000000-0005-0000-0000-000011000000}"/>
    <cellStyle name="Normal 7" xfId="18" xr:uid="{00000000-0005-0000-0000-000012000000}"/>
    <cellStyle name="Porcentual 2" xfId="17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2"/>
  <sheetViews>
    <sheetView showGridLines="0" tabSelected="1" topLeftCell="A4" zoomScaleNormal="100" workbookViewId="0">
      <selection activeCell="G12" sqref="G12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7" ht="33.6" customHeight="1" x14ac:dyDescent="0.2">
      <c r="A1" s="55" t="s">
        <v>43</v>
      </c>
      <c r="B1" s="56"/>
      <c r="C1" s="56"/>
      <c r="D1" s="56"/>
      <c r="E1" s="56"/>
      <c r="F1" s="56"/>
      <c r="G1" s="57"/>
    </row>
    <row r="2" spans="1:7" s="3" customFormat="1" x14ac:dyDescent="0.2">
      <c r="A2" s="18"/>
      <c r="B2" s="60" t="s">
        <v>0</v>
      </c>
      <c r="C2" s="61"/>
      <c r="D2" s="61"/>
      <c r="E2" s="61"/>
      <c r="F2" s="62"/>
      <c r="G2" s="58" t="s">
        <v>7</v>
      </c>
    </row>
    <row r="3" spans="1:7" s="1" customFormat="1" ht="24.95" customHeight="1" x14ac:dyDescent="0.2">
      <c r="A3" s="19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59"/>
    </row>
    <row r="4" spans="1:7" s="1" customFormat="1" x14ac:dyDescent="0.2">
      <c r="A4" s="20"/>
      <c r="B4" s="7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</row>
    <row r="5" spans="1:7" x14ac:dyDescent="0.2">
      <c r="A5" s="37" t="s">
        <v>14</v>
      </c>
      <c r="B5" s="27">
        <v>33163970.329999998</v>
      </c>
      <c r="C5" s="27">
        <v>0</v>
      </c>
      <c r="D5" s="27">
        <f>B5+C5</f>
        <v>33163970.329999998</v>
      </c>
      <c r="E5" s="27">
        <v>35423738.229999997</v>
      </c>
      <c r="F5" s="27">
        <v>35423738.229999997</v>
      </c>
      <c r="G5" s="27">
        <f>F5-B5</f>
        <v>2259767.8999999985</v>
      </c>
    </row>
    <row r="6" spans="1:7" x14ac:dyDescent="0.2">
      <c r="A6" s="38" t="s">
        <v>15</v>
      </c>
      <c r="B6" s="28">
        <v>0</v>
      </c>
      <c r="C6" s="28">
        <v>0</v>
      </c>
      <c r="D6" s="28">
        <f t="shared" ref="D6:D14" si="0">B6+C6</f>
        <v>0</v>
      </c>
      <c r="E6" s="28">
        <v>0</v>
      </c>
      <c r="F6" s="28">
        <v>0</v>
      </c>
      <c r="G6" s="28">
        <f t="shared" ref="G6:G14" si="1">F6-B6</f>
        <v>0</v>
      </c>
    </row>
    <row r="7" spans="1:7" x14ac:dyDescent="0.2">
      <c r="A7" s="39" t="s">
        <v>16</v>
      </c>
      <c r="B7" s="28">
        <v>0</v>
      </c>
      <c r="C7" s="28">
        <v>0</v>
      </c>
      <c r="D7" s="28">
        <f t="shared" si="0"/>
        <v>0</v>
      </c>
      <c r="E7" s="28">
        <v>0</v>
      </c>
      <c r="F7" s="28">
        <v>0</v>
      </c>
      <c r="G7" s="28">
        <f t="shared" si="1"/>
        <v>0</v>
      </c>
    </row>
    <row r="8" spans="1:7" x14ac:dyDescent="0.2">
      <c r="A8" s="39" t="s">
        <v>17</v>
      </c>
      <c r="B8" s="28">
        <v>13591878.75</v>
      </c>
      <c r="C8" s="28">
        <v>1080000</v>
      </c>
      <c r="D8" s="28">
        <f t="shared" si="0"/>
        <v>14671878.75</v>
      </c>
      <c r="E8" s="28">
        <v>16277947.99</v>
      </c>
      <c r="F8" s="28">
        <v>16277947.99</v>
      </c>
      <c r="G8" s="28">
        <f t="shared" si="1"/>
        <v>2686069.24</v>
      </c>
    </row>
    <row r="9" spans="1:7" x14ac:dyDescent="0.2">
      <c r="A9" s="39" t="s">
        <v>18</v>
      </c>
      <c r="B9" s="28">
        <v>11826139.439999999</v>
      </c>
      <c r="C9" s="28">
        <v>1320000</v>
      </c>
      <c r="D9" s="28">
        <f t="shared" si="0"/>
        <v>13146139.439999999</v>
      </c>
      <c r="E9" s="28">
        <v>19561774.82</v>
      </c>
      <c r="F9" s="28">
        <v>19561774.82</v>
      </c>
      <c r="G9" s="28">
        <f t="shared" si="1"/>
        <v>7735635.3800000008</v>
      </c>
    </row>
    <row r="10" spans="1:7" x14ac:dyDescent="0.2">
      <c r="A10" s="38" t="s">
        <v>19</v>
      </c>
      <c r="B10" s="28">
        <v>1371432.76</v>
      </c>
      <c r="C10" s="28">
        <v>12000</v>
      </c>
      <c r="D10" s="28">
        <f t="shared" si="0"/>
        <v>1383432.76</v>
      </c>
      <c r="E10" s="28">
        <v>3285649.41</v>
      </c>
      <c r="F10" s="28">
        <v>3280489.7</v>
      </c>
      <c r="G10" s="28">
        <f t="shared" si="1"/>
        <v>1909056.9400000002</v>
      </c>
    </row>
    <row r="11" spans="1:7" x14ac:dyDescent="0.2">
      <c r="A11" s="39" t="s">
        <v>20</v>
      </c>
      <c r="B11" s="28">
        <v>0</v>
      </c>
      <c r="C11" s="28">
        <v>0</v>
      </c>
      <c r="D11" s="28">
        <f t="shared" si="0"/>
        <v>0</v>
      </c>
      <c r="E11" s="28">
        <v>0</v>
      </c>
      <c r="F11" s="28">
        <v>0</v>
      </c>
      <c r="G11" s="28">
        <f t="shared" si="1"/>
        <v>0</v>
      </c>
    </row>
    <row r="12" spans="1:7" ht="22.5" x14ac:dyDescent="0.2">
      <c r="A12" s="39" t="s">
        <v>21</v>
      </c>
      <c r="B12" s="28">
        <v>185095049.88999999</v>
      </c>
      <c r="C12" s="28">
        <v>35495933.259999998</v>
      </c>
      <c r="D12" s="28">
        <f t="shared" si="0"/>
        <v>220590983.14999998</v>
      </c>
      <c r="E12" s="28">
        <v>222847805.40000001</v>
      </c>
      <c r="F12" s="28">
        <v>222847805.40000001</v>
      </c>
      <c r="G12" s="28">
        <f t="shared" si="1"/>
        <v>37752755.51000002</v>
      </c>
    </row>
    <row r="13" spans="1:7" ht="22.5" x14ac:dyDescent="0.2">
      <c r="A13" s="39" t="s">
        <v>22</v>
      </c>
      <c r="B13" s="28">
        <v>16671310</v>
      </c>
      <c r="C13" s="28">
        <v>27944658.23</v>
      </c>
      <c r="D13" s="28">
        <f t="shared" si="0"/>
        <v>44615968.230000004</v>
      </c>
      <c r="E13" s="28">
        <v>29367588.18</v>
      </c>
      <c r="F13" s="28">
        <v>29317588.18</v>
      </c>
      <c r="G13" s="28">
        <f t="shared" si="1"/>
        <v>12646278.18</v>
      </c>
    </row>
    <row r="14" spans="1:7" x14ac:dyDescent="0.2">
      <c r="A14" s="39" t="s">
        <v>23</v>
      </c>
      <c r="B14" s="28">
        <v>24200000</v>
      </c>
      <c r="C14" s="28">
        <v>-24200000</v>
      </c>
      <c r="D14" s="28">
        <f t="shared" si="0"/>
        <v>0</v>
      </c>
      <c r="E14" s="28">
        <v>0</v>
      </c>
      <c r="F14" s="28">
        <v>0</v>
      </c>
      <c r="G14" s="28">
        <f t="shared" si="1"/>
        <v>-24200000</v>
      </c>
    </row>
    <row r="15" spans="1:7" x14ac:dyDescent="0.2">
      <c r="A15" s="40"/>
      <c r="B15" s="29"/>
      <c r="C15" s="29"/>
      <c r="D15" s="29"/>
      <c r="E15" s="29"/>
      <c r="F15" s="29"/>
      <c r="G15" s="29"/>
    </row>
    <row r="16" spans="1:7" ht="12" customHeight="1" x14ac:dyDescent="0.2">
      <c r="A16" s="41" t="s">
        <v>24</v>
      </c>
      <c r="B16" s="30">
        <f>SUM(B5:B14)</f>
        <v>285919781.16999996</v>
      </c>
      <c r="C16" s="30">
        <f t="shared" ref="C16:G16" si="2">SUM(C5:C14)</f>
        <v>41652591.489999995</v>
      </c>
      <c r="D16" s="30">
        <f t="shared" si="2"/>
        <v>327572372.65999997</v>
      </c>
      <c r="E16" s="30">
        <f t="shared" si="2"/>
        <v>326764504.03000003</v>
      </c>
      <c r="F16" s="31">
        <f t="shared" si="2"/>
        <v>326709344.31999999</v>
      </c>
      <c r="G16" s="30">
        <f>SUM(G5:G14)</f>
        <v>40789563.150000021</v>
      </c>
    </row>
    <row r="17" spans="1:7" ht="13.5" customHeight="1" x14ac:dyDescent="0.2">
      <c r="A17" s="47"/>
      <c r="B17" s="48"/>
      <c r="C17" s="48"/>
      <c r="D17" s="49"/>
      <c r="E17" s="50" t="s">
        <v>25</v>
      </c>
      <c r="F17" s="51"/>
      <c r="G17" s="9">
        <f>+G16</f>
        <v>40789563.150000021</v>
      </c>
    </row>
    <row r="18" spans="1:7" ht="10.5" customHeight="1" x14ac:dyDescent="0.2">
      <c r="A18" s="16"/>
      <c r="B18" s="60" t="s">
        <v>0</v>
      </c>
      <c r="C18" s="61"/>
      <c r="D18" s="61"/>
      <c r="E18" s="61"/>
      <c r="F18" s="62"/>
      <c r="G18" s="58" t="s">
        <v>7</v>
      </c>
    </row>
    <row r="19" spans="1:7" ht="22.5" x14ac:dyDescent="0.2">
      <c r="A19" s="21" t="s">
        <v>26</v>
      </c>
      <c r="B19" s="4" t="s">
        <v>2</v>
      </c>
      <c r="C19" s="5" t="s">
        <v>3</v>
      </c>
      <c r="D19" s="5" t="s">
        <v>4</v>
      </c>
      <c r="E19" s="5" t="s">
        <v>5</v>
      </c>
      <c r="F19" s="6" t="s">
        <v>6</v>
      </c>
      <c r="G19" s="59"/>
    </row>
    <row r="20" spans="1:7" x14ac:dyDescent="0.2">
      <c r="A20" s="17"/>
      <c r="B20" s="7" t="s">
        <v>8</v>
      </c>
      <c r="C20" s="8" t="s">
        <v>9</v>
      </c>
      <c r="D20" s="8" t="s">
        <v>10</v>
      </c>
      <c r="E20" s="8" t="s">
        <v>11</v>
      </c>
      <c r="F20" s="8" t="s">
        <v>12</v>
      </c>
      <c r="G20" s="8" t="s">
        <v>13</v>
      </c>
    </row>
    <row r="21" spans="1:7" x14ac:dyDescent="0.2">
      <c r="A21" s="42" t="s">
        <v>27</v>
      </c>
      <c r="B21" s="33">
        <f t="shared" ref="B21:G21" si="3">SUM(B22+B23+B24+B25+B26+B27+B28+B29)</f>
        <v>261719781.16999999</v>
      </c>
      <c r="C21" s="33">
        <f t="shared" si="3"/>
        <v>65852591.489999995</v>
      </c>
      <c r="D21" s="33">
        <f t="shared" si="3"/>
        <v>327572372.65999997</v>
      </c>
      <c r="E21" s="33">
        <f t="shared" si="3"/>
        <v>326764504.03000003</v>
      </c>
      <c r="F21" s="33">
        <f t="shared" si="3"/>
        <v>326709344.31999999</v>
      </c>
      <c r="G21" s="33">
        <f t="shared" si="3"/>
        <v>64989563.150000021</v>
      </c>
    </row>
    <row r="22" spans="1:7" x14ac:dyDescent="0.2">
      <c r="A22" s="43" t="s">
        <v>14</v>
      </c>
      <c r="B22" s="34">
        <v>33163970.329999998</v>
      </c>
      <c r="C22" s="34">
        <v>0</v>
      </c>
      <c r="D22" s="34">
        <f t="shared" ref="D22:D29" si="4">B22+C22</f>
        <v>33163970.329999998</v>
      </c>
      <c r="E22" s="34">
        <v>35423738.229999997</v>
      </c>
      <c r="F22" s="34">
        <v>35423738.229999997</v>
      </c>
      <c r="G22" s="34">
        <f t="shared" ref="G22:G29" si="5">F22-B22</f>
        <v>2259767.8999999985</v>
      </c>
    </row>
    <row r="23" spans="1:7" x14ac:dyDescent="0.2">
      <c r="A23" s="43" t="s">
        <v>15</v>
      </c>
      <c r="B23" s="34">
        <v>0</v>
      </c>
      <c r="C23" s="34">
        <v>0</v>
      </c>
      <c r="D23" s="34">
        <f t="shared" si="4"/>
        <v>0</v>
      </c>
      <c r="E23" s="34">
        <v>0</v>
      </c>
      <c r="F23" s="34">
        <v>0</v>
      </c>
      <c r="G23" s="34">
        <f t="shared" si="5"/>
        <v>0</v>
      </c>
    </row>
    <row r="24" spans="1:7" x14ac:dyDescent="0.2">
      <c r="A24" s="43" t="s">
        <v>16</v>
      </c>
      <c r="B24" s="34">
        <v>0</v>
      </c>
      <c r="C24" s="34">
        <v>0</v>
      </c>
      <c r="D24" s="34">
        <f t="shared" si="4"/>
        <v>0</v>
      </c>
      <c r="E24" s="34">
        <v>0</v>
      </c>
      <c r="F24" s="34">
        <v>0</v>
      </c>
      <c r="G24" s="34">
        <f t="shared" si="5"/>
        <v>0</v>
      </c>
    </row>
    <row r="25" spans="1:7" x14ac:dyDescent="0.2">
      <c r="A25" s="43" t="s">
        <v>17</v>
      </c>
      <c r="B25" s="34">
        <v>13591878.75</v>
      </c>
      <c r="C25" s="34">
        <v>1080000</v>
      </c>
      <c r="D25" s="34">
        <f t="shared" si="4"/>
        <v>14671878.75</v>
      </c>
      <c r="E25" s="34">
        <v>16277947.99</v>
      </c>
      <c r="F25" s="34">
        <v>16277947.99</v>
      </c>
      <c r="G25" s="34">
        <f t="shared" si="5"/>
        <v>2686069.24</v>
      </c>
    </row>
    <row r="26" spans="1:7" x14ac:dyDescent="0.2">
      <c r="A26" s="43" t="s">
        <v>28</v>
      </c>
      <c r="B26" s="34">
        <v>11826139.439999999</v>
      </c>
      <c r="C26" s="34">
        <v>1320000</v>
      </c>
      <c r="D26" s="34">
        <f t="shared" si="4"/>
        <v>13146139.439999999</v>
      </c>
      <c r="E26" s="34">
        <v>19561774.82</v>
      </c>
      <c r="F26" s="34">
        <v>19561774.82</v>
      </c>
      <c r="G26" s="34">
        <f t="shared" si="5"/>
        <v>7735635.3800000008</v>
      </c>
    </row>
    <row r="27" spans="1:7" x14ac:dyDescent="0.2">
      <c r="A27" s="43" t="s">
        <v>29</v>
      </c>
      <c r="B27" s="34">
        <v>1371432.76</v>
      </c>
      <c r="C27" s="34">
        <v>12000</v>
      </c>
      <c r="D27" s="34">
        <f t="shared" si="4"/>
        <v>1383432.76</v>
      </c>
      <c r="E27" s="34">
        <v>3285649.41</v>
      </c>
      <c r="F27" s="34">
        <v>3280489.7</v>
      </c>
      <c r="G27" s="34">
        <f t="shared" si="5"/>
        <v>1909056.9400000002</v>
      </c>
    </row>
    <row r="28" spans="1:7" ht="22.5" x14ac:dyDescent="0.2">
      <c r="A28" s="43" t="s">
        <v>30</v>
      </c>
      <c r="B28" s="34">
        <v>185095049.88999999</v>
      </c>
      <c r="C28" s="34">
        <v>35495933.259999998</v>
      </c>
      <c r="D28" s="34">
        <f t="shared" si="4"/>
        <v>220590983.14999998</v>
      </c>
      <c r="E28" s="34">
        <v>222847805.40000001</v>
      </c>
      <c r="F28" s="34">
        <v>222847805.40000001</v>
      </c>
      <c r="G28" s="34">
        <f t="shared" si="5"/>
        <v>37752755.51000002</v>
      </c>
    </row>
    <row r="29" spans="1:7" ht="22.5" x14ac:dyDescent="0.2">
      <c r="A29" s="43" t="s">
        <v>22</v>
      </c>
      <c r="B29" s="34">
        <v>16671310</v>
      </c>
      <c r="C29" s="34">
        <v>27944658.23</v>
      </c>
      <c r="D29" s="34">
        <f t="shared" si="4"/>
        <v>44615968.230000004</v>
      </c>
      <c r="E29" s="34">
        <v>29367588.18</v>
      </c>
      <c r="F29" s="34">
        <v>29317588.18</v>
      </c>
      <c r="G29" s="34">
        <f t="shared" si="5"/>
        <v>12646278.18</v>
      </c>
    </row>
    <row r="30" spans="1:7" x14ac:dyDescent="0.2">
      <c r="A30" s="44"/>
      <c r="B30" s="34"/>
      <c r="C30" s="34"/>
      <c r="D30" s="34"/>
      <c r="E30" s="34"/>
      <c r="F30" s="34"/>
      <c r="G30" s="34"/>
    </row>
    <row r="31" spans="1:7" ht="33.75" x14ac:dyDescent="0.2">
      <c r="A31" s="52" t="s">
        <v>44</v>
      </c>
      <c r="B31" s="35">
        <f t="shared" ref="B31:G31" si="6">SUM(B32:B35)</f>
        <v>0</v>
      </c>
      <c r="C31" s="35">
        <f t="shared" si="6"/>
        <v>0</v>
      </c>
      <c r="D31" s="35">
        <f t="shared" si="6"/>
        <v>0</v>
      </c>
      <c r="E31" s="35">
        <f t="shared" si="6"/>
        <v>0</v>
      </c>
      <c r="F31" s="35">
        <f t="shared" si="6"/>
        <v>0</v>
      </c>
      <c r="G31" s="35">
        <f t="shared" si="6"/>
        <v>0</v>
      </c>
    </row>
    <row r="32" spans="1:7" x14ac:dyDescent="0.2">
      <c r="A32" s="43" t="s">
        <v>15</v>
      </c>
      <c r="B32" s="34">
        <v>0</v>
      </c>
      <c r="C32" s="34">
        <v>0</v>
      </c>
      <c r="D32" s="34">
        <f>B32+C32</f>
        <v>0</v>
      </c>
      <c r="E32" s="34">
        <v>0</v>
      </c>
      <c r="F32" s="34">
        <v>0</v>
      </c>
      <c r="G32" s="34">
        <f>F32-B32</f>
        <v>0</v>
      </c>
    </row>
    <row r="33" spans="1:7" x14ac:dyDescent="0.2">
      <c r="A33" s="43" t="s">
        <v>31</v>
      </c>
      <c r="B33" s="34">
        <v>0</v>
      </c>
      <c r="C33" s="34">
        <v>0</v>
      </c>
      <c r="D33" s="34">
        <f>B33+C33</f>
        <v>0</v>
      </c>
      <c r="E33" s="34">
        <v>0</v>
      </c>
      <c r="F33" s="34">
        <v>0</v>
      </c>
      <c r="G33" s="34">
        <f t="shared" ref="G33:G35" si="7">F33-B33</f>
        <v>0</v>
      </c>
    </row>
    <row r="34" spans="1:7" ht="22.5" x14ac:dyDescent="0.2">
      <c r="A34" s="43" t="s">
        <v>32</v>
      </c>
      <c r="B34" s="34">
        <v>0</v>
      </c>
      <c r="C34" s="34">
        <v>0</v>
      </c>
      <c r="D34" s="34">
        <f>B34+C34</f>
        <v>0</v>
      </c>
      <c r="E34" s="34">
        <v>0</v>
      </c>
      <c r="F34" s="34">
        <v>0</v>
      </c>
      <c r="G34" s="34">
        <f t="shared" si="7"/>
        <v>0</v>
      </c>
    </row>
    <row r="35" spans="1:7" ht="22.5" x14ac:dyDescent="0.2">
      <c r="A35" s="43" t="s">
        <v>22</v>
      </c>
      <c r="B35" s="34">
        <v>0</v>
      </c>
      <c r="C35" s="34">
        <v>0</v>
      </c>
      <c r="D35" s="34">
        <f>B35+C35</f>
        <v>0</v>
      </c>
      <c r="E35" s="34">
        <v>0</v>
      </c>
      <c r="F35" s="34">
        <v>0</v>
      </c>
      <c r="G35" s="34">
        <f t="shared" si="7"/>
        <v>0</v>
      </c>
    </row>
    <row r="36" spans="1:7" x14ac:dyDescent="0.2">
      <c r="A36" s="44"/>
      <c r="B36" s="34"/>
      <c r="C36" s="34"/>
      <c r="D36" s="34"/>
      <c r="E36" s="34"/>
      <c r="F36" s="34"/>
      <c r="G36" s="34"/>
    </row>
    <row r="37" spans="1:7" x14ac:dyDescent="0.2">
      <c r="A37" s="42" t="s">
        <v>33</v>
      </c>
      <c r="B37" s="35">
        <f t="shared" ref="B37:G37" si="8">SUM(B38)</f>
        <v>24200000</v>
      </c>
      <c r="C37" s="35">
        <f t="shared" si="8"/>
        <v>-24200000</v>
      </c>
      <c r="D37" s="35">
        <f t="shared" si="8"/>
        <v>0</v>
      </c>
      <c r="E37" s="35">
        <f t="shared" si="8"/>
        <v>0</v>
      </c>
      <c r="F37" s="35">
        <f t="shared" si="8"/>
        <v>0</v>
      </c>
      <c r="G37" s="35">
        <f t="shared" si="8"/>
        <v>-24200000</v>
      </c>
    </row>
    <row r="38" spans="1:7" x14ac:dyDescent="0.2">
      <c r="A38" s="43" t="s">
        <v>23</v>
      </c>
      <c r="B38" s="49">
        <v>24200000</v>
      </c>
      <c r="C38" s="34">
        <v>-24200000</v>
      </c>
      <c r="D38" s="34">
        <f>B38+C38</f>
        <v>0</v>
      </c>
      <c r="E38" s="34">
        <v>0</v>
      </c>
      <c r="F38" s="34">
        <v>0</v>
      </c>
      <c r="G38" s="34">
        <f>F38-B38</f>
        <v>-24200000</v>
      </c>
    </row>
    <row r="39" spans="1:7" x14ac:dyDescent="0.2">
      <c r="A39" s="45"/>
      <c r="B39" s="64"/>
      <c r="C39" s="64"/>
      <c r="D39" s="64"/>
      <c r="E39" s="64"/>
      <c r="F39" s="64"/>
      <c r="G39" s="64"/>
    </row>
    <row r="40" spans="1:7" x14ac:dyDescent="0.2">
      <c r="A40" s="46" t="s">
        <v>24</v>
      </c>
      <c r="B40" s="30">
        <f>SUM(B37+B31+B21)</f>
        <v>285919781.16999996</v>
      </c>
      <c r="C40" s="30">
        <f t="shared" ref="C40:G40" si="9">SUM(C37+C31+C21)</f>
        <v>41652591.489999995</v>
      </c>
      <c r="D40" s="30">
        <f t="shared" si="9"/>
        <v>327572372.65999997</v>
      </c>
      <c r="E40" s="30">
        <f t="shared" si="9"/>
        <v>326764504.03000003</v>
      </c>
      <c r="F40" s="30">
        <f t="shared" si="9"/>
        <v>326709344.31999999</v>
      </c>
      <c r="G40" s="32">
        <f t="shared" si="9"/>
        <v>40789563.150000021</v>
      </c>
    </row>
    <row r="41" spans="1:7" x14ac:dyDescent="0.2">
      <c r="A41" s="10"/>
      <c r="B41" s="11"/>
      <c r="C41" s="11"/>
      <c r="D41" s="11"/>
      <c r="E41" s="12" t="s">
        <v>25</v>
      </c>
      <c r="F41" s="13"/>
      <c r="G41" s="9">
        <f>+G40</f>
        <v>40789563.150000021</v>
      </c>
    </row>
    <row r="43" spans="1:7" ht="22.5" x14ac:dyDescent="0.2">
      <c r="A43" s="14" t="s">
        <v>34</v>
      </c>
      <c r="D43" s="36"/>
      <c r="E43" s="36"/>
    </row>
    <row r="44" spans="1:7" x14ac:dyDescent="0.2">
      <c r="A44" s="15" t="s">
        <v>35</v>
      </c>
      <c r="D44" s="36"/>
    </row>
    <row r="45" spans="1:7" ht="25.5" customHeight="1" x14ac:dyDescent="0.2">
      <c r="A45" s="63" t="s">
        <v>36</v>
      </c>
      <c r="B45" s="63"/>
      <c r="C45" s="63"/>
      <c r="D45" s="63"/>
      <c r="E45" s="63"/>
      <c r="F45" s="63"/>
      <c r="G45" s="63"/>
    </row>
    <row r="48" spans="1:7" x14ac:dyDescent="0.2">
      <c r="A48" s="22"/>
      <c r="D48" s="23"/>
      <c r="E48" s="23"/>
      <c r="F48" s="24"/>
    </row>
    <row r="49" spans="1:6" ht="12" x14ac:dyDescent="0.2">
      <c r="A49" s="25" t="s">
        <v>37</v>
      </c>
      <c r="D49" s="53" t="s">
        <v>38</v>
      </c>
      <c r="E49" s="53"/>
      <c r="F49" s="53"/>
    </row>
    <row r="50" spans="1:6" ht="60.75" customHeight="1" x14ac:dyDescent="0.2">
      <c r="A50" s="26" t="s">
        <v>39</v>
      </c>
      <c r="D50" s="54" t="s">
        <v>40</v>
      </c>
      <c r="E50" s="54"/>
      <c r="F50" s="54"/>
    </row>
    <row r="51" spans="1:6" ht="12" x14ac:dyDescent="0.2">
      <c r="A51" s="25" t="s">
        <v>41</v>
      </c>
    </row>
    <row r="52" spans="1:6" ht="12" x14ac:dyDescent="0.2">
      <c r="A52" s="25" t="s">
        <v>42</v>
      </c>
    </row>
  </sheetData>
  <sheetProtection formatCells="0" formatColumns="0" formatRows="0" insertRows="0" autoFilter="0"/>
  <mergeCells count="8">
    <mergeCell ref="D49:F49"/>
    <mergeCell ref="D50:F50"/>
    <mergeCell ref="A1:G1"/>
    <mergeCell ref="G2:G3"/>
    <mergeCell ref="G18:G19"/>
    <mergeCell ref="B2:F2"/>
    <mergeCell ref="B18:F18"/>
    <mergeCell ref="A45:G45"/>
  </mergeCells>
  <pageMargins left="0.70866141732283472" right="0.70866141732283472" top="0.15748031496062992" bottom="0.15748031496062992" header="0.31496062992125984" footer="0.31496062992125984"/>
  <pageSetup scale="80" orientation="landscape" r:id="rId1"/>
  <ignoredErrors>
    <ignoredError sqref="B20:F20 B4:F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0c865bf4-0f22-4e4d-b041-7b0c1657e5a8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71029A4-B68A-48B5-A53B-472D2F8F2F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Robe sandoval</cp:lastModifiedBy>
  <cp:revision/>
  <cp:lastPrinted>2024-01-29T14:44:53Z</cp:lastPrinted>
  <dcterms:created xsi:type="dcterms:W3CDTF">2012-12-11T20:48:19Z</dcterms:created>
  <dcterms:modified xsi:type="dcterms:W3CDTF">2024-01-29T14:46:40Z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