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B4D14A88-47BF-48D7-B18B-EBD24D48BAC7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4" l="1"/>
  <c r="D85" i="62"/>
  <c r="C85" i="62"/>
  <c r="D79" i="62"/>
  <c r="C79" i="62"/>
  <c r="D76" i="62"/>
  <c r="C76" i="62"/>
  <c r="D67" i="62"/>
  <c r="C67" i="62"/>
  <c r="D66" i="62"/>
  <c r="C66" i="62"/>
  <c r="D63" i="62"/>
  <c r="D54" i="62" s="1"/>
  <c r="D49" i="62" s="1"/>
  <c r="C63" i="62"/>
  <c r="C54" i="62" s="1"/>
  <c r="C49" i="62" s="1"/>
  <c r="D61" i="62"/>
  <c r="C61" i="62"/>
  <c r="D59" i="62"/>
  <c r="C59" i="62"/>
  <c r="D57" i="62"/>
  <c r="C57" i="62"/>
  <c r="D55" i="62"/>
  <c r="C55" i="62"/>
  <c r="D51" i="62"/>
  <c r="D50" i="62" s="1"/>
  <c r="C51" i="62"/>
  <c r="C50" i="62" s="1"/>
  <c r="D123" i="59"/>
  <c r="D122" i="59"/>
  <c r="D121" i="59"/>
  <c r="D120" i="59" s="1"/>
  <c r="C120" i="59"/>
  <c r="D119" i="59"/>
  <c r="D118" i="59"/>
  <c r="D117" i="59"/>
  <c r="D116" i="59"/>
  <c r="D115" i="59"/>
  <c r="D114" i="59"/>
  <c r="D113" i="59"/>
  <c r="D112" i="59"/>
  <c r="D111" i="59"/>
  <c r="C182" i="60"/>
  <c r="C178" i="60"/>
  <c r="C176" i="60"/>
  <c r="C173" i="60"/>
  <c r="C170" i="60"/>
  <c r="C167" i="60"/>
  <c r="C166" i="60"/>
  <c r="C163" i="60"/>
  <c r="C160" i="60"/>
  <c r="C157" i="60"/>
  <c r="C156" i="60" s="1"/>
  <c r="C153" i="60"/>
  <c r="C147" i="60"/>
  <c r="C145" i="60"/>
  <c r="C142" i="60"/>
  <c r="C138" i="60"/>
  <c r="C133" i="60"/>
  <c r="C130" i="60"/>
  <c r="C127" i="60"/>
  <c r="C124" i="60"/>
  <c r="C113" i="60"/>
  <c r="C103" i="60"/>
  <c r="C48" i="60"/>
  <c r="D125" i="62"/>
  <c r="C125" i="62"/>
  <c r="D123" i="62"/>
  <c r="C123" i="62"/>
  <c r="D117" i="62"/>
  <c r="C117" i="62"/>
  <c r="D114" i="62"/>
  <c r="C114" i="62"/>
  <c r="C123" i="60" l="1"/>
  <c r="A4" i="65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95" i="62" l="1"/>
  <c r="D94" i="62" s="1"/>
  <c r="F35" i="65" l="1"/>
  <c r="C98" i="59" l="1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1" i="60" s="1"/>
  <c r="C96" i="60"/>
  <c r="C95" i="60" l="1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39" i="60"/>
  <c r="C36" i="60"/>
  <c r="C30" i="60"/>
  <c r="C27" i="60"/>
  <c r="C21" i="60"/>
  <c r="C10" i="60" l="1"/>
  <c r="C57" i="60"/>
  <c r="C145" i="62"/>
  <c r="D145" i="62"/>
  <c r="C94" i="60"/>
  <c r="C69" i="60"/>
  <c r="C9" i="60" l="1"/>
  <c r="D165" i="60"/>
  <c r="D128" i="60"/>
  <c r="D119" i="60"/>
  <c r="D108" i="60"/>
  <c r="D97" i="60"/>
  <c r="D164" i="60"/>
  <c r="D146" i="60"/>
  <c r="D137" i="60"/>
  <c r="D118" i="60"/>
  <c r="D107" i="60"/>
  <c r="D172" i="60"/>
  <c r="D155" i="60"/>
  <c r="D136" i="60"/>
  <c r="D117" i="60"/>
  <c r="D106" i="60"/>
  <c r="D180" i="60"/>
  <c r="D171" i="60"/>
  <c r="D154" i="60"/>
  <c r="D135" i="60"/>
  <c r="D126" i="60"/>
  <c r="D116" i="60"/>
  <c r="D105" i="60"/>
  <c r="D179" i="60"/>
  <c r="D162" i="60"/>
  <c r="D144" i="60"/>
  <c r="D134" i="60"/>
  <c r="D125" i="60"/>
  <c r="D115" i="60"/>
  <c r="D104" i="60"/>
  <c r="D161" i="60"/>
  <c r="D143" i="60"/>
  <c r="D114" i="60"/>
  <c r="D169" i="60"/>
  <c r="D152" i="60"/>
  <c r="D177" i="60"/>
  <c r="D168" i="60"/>
  <c r="D151" i="60"/>
  <c r="D132" i="60"/>
  <c r="D102" i="60"/>
  <c r="D159" i="60"/>
  <c r="D150" i="60"/>
  <c r="D141" i="60"/>
  <c r="D131" i="60"/>
  <c r="D112" i="60"/>
  <c r="D101" i="60"/>
  <c r="D158" i="60"/>
  <c r="D149" i="60"/>
  <c r="D140" i="60"/>
  <c r="D122" i="60"/>
  <c r="D111" i="60"/>
  <c r="D100" i="60"/>
  <c r="D175" i="60"/>
  <c r="D148" i="60"/>
  <c r="D139" i="60"/>
  <c r="D121" i="60"/>
  <c r="D110" i="60"/>
  <c r="D99" i="60"/>
  <c r="D182" i="60"/>
  <c r="D174" i="60"/>
  <c r="D147" i="60"/>
  <c r="D138" i="60"/>
  <c r="D129" i="60"/>
  <c r="D98" i="60"/>
  <c r="D109" i="60"/>
  <c r="D120" i="60"/>
  <c r="D156" i="60"/>
  <c r="D133" i="60"/>
  <c r="D113" i="60"/>
  <c r="D173" i="60"/>
  <c r="D160" i="60"/>
  <c r="D176" i="60"/>
  <c r="D163" i="60"/>
  <c r="D142" i="60"/>
  <c r="D124" i="60"/>
  <c r="D178" i="60"/>
  <c r="D166" i="60"/>
  <c r="D181" i="60"/>
  <c r="D127" i="60"/>
  <c r="D157" i="60"/>
  <c r="D167" i="60"/>
  <c r="D130" i="60"/>
  <c r="D145" i="60"/>
  <c r="D153" i="60"/>
  <c r="D123" i="60"/>
  <c r="D103" i="60"/>
  <c r="D170" i="60"/>
  <c r="C148" i="59"/>
  <c r="C134" i="59"/>
  <c r="C127" i="59"/>
  <c r="G120" i="59"/>
  <c r="F120" i="59"/>
  <c r="E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8" i="64" l="1"/>
  <c r="C16" i="63"/>
  <c r="C8" i="63"/>
  <c r="C21" i="63" s="1"/>
  <c r="C40" i="64" l="1"/>
  <c r="D207" i="60" l="1"/>
  <c r="D203" i="60"/>
  <c r="D199" i="60"/>
  <c r="D195" i="60"/>
  <c r="D187" i="60"/>
  <c r="D183" i="60"/>
  <c r="D205" i="60"/>
  <c r="D189" i="60"/>
  <c r="D208" i="60"/>
  <c r="D192" i="60"/>
  <c r="D184" i="60"/>
  <c r="D206" i="60"/>
  <c r="D202" i="60"/>
  <c r="D198" i="60"/>
  <c r="D190" i="60"/>
  <c r="D186" i="60"/>
  <c r="D209" i="60"/>
  <c r="D201" i="60"/>
  <c r="D197" i="60"/>
  <c r="D193" i="60"/>
  <c r="D185" i="60"/>
  <c r="D212" i="60"/>
  <c r="D204" i="60"/>
  <c r="D196" i="60"/>
  <c r="D188" i="60"/>
  <c r="D200" i="60"/>
  <c r="D191" i="60"/>
  <c r="D96" i="60"/>
  <c r="D194" i="60"/>
  <c r="D211" i="60"/>
  <c r="D95" i="60"/>
  <c r="D210" i="60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<sst xmlns="http://schemas.openxmlformats.org/spreadsheetml/2006/main" count="863" uniqueCount="607">
  <si>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</si>
  <si>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</si>
  <si>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</si>
  <si>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</si>
  <si>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</si>
  <si>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</si>
  <si>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</si>
  <si>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</si>
  <si>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</si>
  <si>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</si>
  <si>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</si>
  <si>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</si>
  <si>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</si>
  <si>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</si>
  <si>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</si>
  <si>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</si>
  <si>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</si>
  <si>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</si>
  <si>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</si>
  <si>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</si>
  <si>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</si>
  <si>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</si>
  <si>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</si>
  <si>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</si>
  <si>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</si>
  <si>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</si>
  <si>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</si>
  <si>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</si>
  <si>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</si>
  <si>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</si>
  <si>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</si>
  <si>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</si>
  <si>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</si>
  <si>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</si>
  <si>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</si>
  <si>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</si>
  <si>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</si>
  <si>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</si>
  <si>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</si>
  <si>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</si>
  <si>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</si>
  <si>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</si>
  <si>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</si>
  <si>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</si>
  <si>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</si>
  <si>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</si>
  <si>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</si>
  <si>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</si>
  <si>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</si>
  <si>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</si>
  <si>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</si>
  <si>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</si>
  <si>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</si>
  <si>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</si>
  <si>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</si>
  <si>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</si>
  <si>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</si>
  <si>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</si>
  <si>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</si>
  <si>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</si>
  <si>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</si>
  <si>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</si>
  <si>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</si>
  <si>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</si>
  <si>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</si>
  <si>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</si>
  <si>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</si>
  <si>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</si>
  <si>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</si>
  <si>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</si>
  <si>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</si>
  <si>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</si>
  <si>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</si>
  <si>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</si>
  <si>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</si>
  <si>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</si>
  <si>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</si>
  <si>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</si>
  <si>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</si>
  <si>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</si>
  <si>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</si>
  <si>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</si>
  <si>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</si>
  <si>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</si>
  <si>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</si>
  <si>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</si>
  <si>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</si>
  <si>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</si>
  <si>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</si>
  <si>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</si>
  <si>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</si>
  <si>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</si>
  <si>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</si>
  <si>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</si>
  <si>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</si>
  <si>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</si>
  <si>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</si>
  <si>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</si>
  <si>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</si>
  <si>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</si>
  <si>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</si>
  <si>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</si>
  <si>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</si>
  <si>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</si>
  <si>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</si>
  <si>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</si>
  <si>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</si>
  <si>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</si>
  <si>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</si>
  <si>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</si>
  <si>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</si>
  <si>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</si>
  <si>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</si>
  <si>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</si>
  <si>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</si>
  <si>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</si>
  <si>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</si>
  <si>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</si>
  <si>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</si>
  <si>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</si>
  <si>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</si>
  <si>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</si>
  <si>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</si>
  <si>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</si>
  <si>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</si>
  <si>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</si>
  <si>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</si>
  <si>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</si>
  <si>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</si>
  <si>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</si>
  <si>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</si>
  <si>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</si>
  <si>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</si>
  <si>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</si>
  <si>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</si>
  <si>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</si>
  <si>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</si>
  <si>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</si>
  <si>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</si>
  <si>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</si>
  <si>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</si>
  <si>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</si>
  <si>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</si>
  <si>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</si>
  <si>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</si>
  <si>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</si>
  <si>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</si>
  <si>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</si>
  <si>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</si>
  <si>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</si>
  <si>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</si>
  <si>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</si>
  <si>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</si>
  <si>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</si>
  <si>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</si>
  <si>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</si>
  <si>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</si>
  <si>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</si>
  <si>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</si>
  <si>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</si>
  <si>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</si>
  <si>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</si>
  <si>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</si>
  <si>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</si>
  <si>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</si>
  <si>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</si>
  <si>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</si>
  <si>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</si>
  <si>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</si>
  <si>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</si>
  <si>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</si>
  <si>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</si>
  <si>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</si>
  <si>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</si>
  <si>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</si>
  <si>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</si>
  <si>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</si>
  <si>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</si>
  <si>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</si>
  <si>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</si>
  <si>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</si>
  <si>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</si>
  <si>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</si>
  <si>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</si>
  <si>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</si>
  <si>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</si>
  <si>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</si>
  <si>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</si>
  <si>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</si>
  <si>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</si>
  <si>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</si>
  <si>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</si>
  <si>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</si>
  <si>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</si>
  <si>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</si>
  <si>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</si>
  <si>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</si>
  <si>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</si>
  <si>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</si>
  <si>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</si>
  <si>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</si>
  <si>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</si>
  <si>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</si>
  <si>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</si>
  <si>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</si>
  <si>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</si>
  <si>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</si>
  <si>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</si>
  <si>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</si>
  <si>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</si>
  <si>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</si>
  <si>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</si>
  <si>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</si>
  <si>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</si>
  <si>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</si>
  <si>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</si>
  <si>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</si>
  <si>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</si>
  <si>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</si>
  <si>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</si>
  <si>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</si>
  <si>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</si>
  <si>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</si>
  <si>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</si>
  <si>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</si>
  <si>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</si>
  <si>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</si>
  <si>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</si>
  <si>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</si>
  <si>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</si>
  <si>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</si>
  <si>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</si>
  <si>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</si>
  <si>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</si>
  <si>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</si>
  <si>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</si>
  <si>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</si>
  <si>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</si>
  <si>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</si>
  <si>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</si>
  <si>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</si>
  <si>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</si>
  <si>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</si>
  <si>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</si>
  <si>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</si>
  <si>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</si>
  <si>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</si>
  <si>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</si>
  <si>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</si>
  <si>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</si>
  <si>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</si>
  <si>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</si>
  <si>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</si>
  <si>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</si>
  <si>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</si>
  <si>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</si>
  <si>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</si>
  <si>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</si>
  <si>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</si>
  <si>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</si>
  <si>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</si>
  <si>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</si>
  <si>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</si>
  <si>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</si>
  <si>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</si>
  <si>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</si>
  <si>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</si>
  <si>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</si>
  <si>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</si>
  <si>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</si>
  <si>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</si>
  <si>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</si>
  <si>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</si>
  <si>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</si>
  <si>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</si>
  <si>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</si>
  <si>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</si>
  <si>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</si>
  <si>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</si>
  <si>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</si>
  <si>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</si>
  <si>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</si>
  <si>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</si>
  <si>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</si>
  <si>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</si>
  <si>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</si>
  <si>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</si>
  <si>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</si>
  <si>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</si>
  <si>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</si>
  <si>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</si>
  <si>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</si>
  <si>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</si>
  <si>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</si>
  <si>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</si>
  <si>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</si>
  <si>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</si>
  <si>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</si>
  <si>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</si>
  <si>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</si>
  <si>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</si>
  <si>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</si>
  <si>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</si>
  <si>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</si>
  <si>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</si>
  <si>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</si>
  <si>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</si>
  <si>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</si>
  <si>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</si>
  <si>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</si>
  <si>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</si>
  <si>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</si>
  <si>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</si>
  <si>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</si>
  <si>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</si>
  <si>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</si>
  <si>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</si>
  <si>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</si>
  <si>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</si>
  <si>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</si>
  <si>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</si>
  <si>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</si>
  <si>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</si>
  <si>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</si>
  <si>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</si>
  <si>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</si>
  <si>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</si>
  <si>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</si>
  <si>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</si>
  <si>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</si>
  <si>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</si>
  <si>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</si>
  <si>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</si>
  <si>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</si>
  <si>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</si>
  <si>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</si>
  <si>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</si>
  <si>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</si>
  <si>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</si>
  <si>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</si>
  <si>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</si>
  <si>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</si>
  <si>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</si>
  <si>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</si>
  <si>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</si>
  <si>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</si>
  <si>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</si>
  <si>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</si>
  <si>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</si>
  <si>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</si>
  <si>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</si>
  <si>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</si>
  <si>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</si>
  <si>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</si>
  <si>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</si>
  <si>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</si>
  <si>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</si>
  <si>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</si>
  <si>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</si>
  <si>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</si>
  <si>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</si>
  <si>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</si>
  <si>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</si>
  <si>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</si>
  <si>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</si>
  <si>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</si>
  <si>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</si>
  <si>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</si>
  <si>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</si>
  <si>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</si>
  <si>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</si>
  <si>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</si>
  <si>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</si>
  <si>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</si>
  <si>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</si>
  <si>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</si>
  <si>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</si>
  <si>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</si>
  <si>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</si>
  <si>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</si>
  <si>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</si>
  <si>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</si>
  <si>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</si>
  <si>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</si>
  <si>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</si>
  <si>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</si>
  <si>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</si>
  <si>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</si>
  <si>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</si>
  <si>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</si>
  <si>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</si>
  <si>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</si>
  <si>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</si>
  <si>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</si>
  <si>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</si>
  <si>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</si>
  <si>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</si>
  <si>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</si>
  <si>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</si>
  <si>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</si>
  <si>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</si>
  <si>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</si>
  <si>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</si>
  <si>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</si>
  <si>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</si>
  <si>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</si>
  <si>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</si>
  <si>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</si>
  <si>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</si>
  <si>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</si>
  <si>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</si>
  <si>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</si>
  <si>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</si>
  <si>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</si>
  <si>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</si>
  <si>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</si>
  <si>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</si>
  <si>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</si>
  <si>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</si>
  <si>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</si>
  <si>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</si>
  <si>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</si>
  <si>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</si>
  <si>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</si>
  <si>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</si>
  <si>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</si>
  <si>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</si>
  <si>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</si>
  <si>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</si>
  <si>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</si>
  <si>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</si>
  <si>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</si>
  <si>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</si>
  <si>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</si>
  <si>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</si>
  <si>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</si>
  <si>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</si>
  <si>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</si>
  <si>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</si>
  <si>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</si>
  <si>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</si>
  <si>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</si>
  <si>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</si>
  <si>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</si>
  <si>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</si>
  <si>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</si>
  <si>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</si>
  <si>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</si>
  <si>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</si>
  <si>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</si>
  <si>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</si>
  <si>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</si>
  <si>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</si>
  <si>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</si>
  <si>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</si>
  <si>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</si>
  <si>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</si>
  <si>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</si>
  <si>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</si>
  <si>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</si>
  <si>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</si>
  <si>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</si>
  <si>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</si>
  <si>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</si>
  <si>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</si>
  <si>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</si>
  <si>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</si>
  <si>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</si>
  <si>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</si>
  <si>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</si>
  <si>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</si>
  <si>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</si>
  <si>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</si>
  <si>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</si>
  <si>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</si>
  <si>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</si>
  <si>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</si>
  <si>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</si>
  <si>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</si>
  <si>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</si>
  <si>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</si>
  <si>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</si>
  <si>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</si>
  <si>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</si>
  <si>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</si>
  <si>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</si>
  <si>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</si>
  <si>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</si>
  <si>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</si>
  <si>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</si>
  <si>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</si>
  <si>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</si>
  <si>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</si>
  <si>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</si>
  <si>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</si>
  <si>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</si>
  <si>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</si>
  <si>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</si>
  <si>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</si>
  <si>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</si>
  <si>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</si>
  <si>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</si>
  <si>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</si>
  <si>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</si>
  <si>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</si>
  <si>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</si>
  <si>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</si>
  <si>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</si>
  <si>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</si>
  <si>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</si>
  <si>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</si>
  <si>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</si>
  <si>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</si>
  <si>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</si>
  <si>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</si>
  <si>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</si>
  <si>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</si>
  <si>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</si>
  <si>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</si>
  <si>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</si>
  <si>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</si>
  <si>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</si>
  <si>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</si>
  <si>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</si>
  <si>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</si>
  <si>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</si>
  <si>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</si>
  <si>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</si>
  <si>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</si>
  <si>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</si>
  <si>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</si>
  <si>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</si>
  <si>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</si>
  <si>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</si>
  <si>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</si>
  <si>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</si>
  <si>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</si>
  <si>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</si>
  <si>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</si>
  <si>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</si>
  <si>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</si>
  <si>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</si>
  <si>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</si>
  <si>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</si>
  <si>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</si>
  <si>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</si>
  <si>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</si>
  <si>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</si>
  <si>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</si>
  <si>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</si>
  <si>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</si>
  <si>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</si>
  <si>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</si>
  <si>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</si>
  <si>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</si>
  <si>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</si>
  <si>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</si>
  <si>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</si>
  <si>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</si>
  <si>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</si>
  <si>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</si>
  <si>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</si>
  <si>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</si>
  <si>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</si>
  <si>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</si>
  <si>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</si>
  <si>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</si>
  <si>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</si>
  <si>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</si>
  <si>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</si>
  <si>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</si>
  <si>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</si>
  <si>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</si>
  <si>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</si>
  <si>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</si>
  <si>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</si>
  <si>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</si>
  <si>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</si>
  <si>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</si>
  <si>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</si>
  <si>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</si>
  <si>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</si>
  <si>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</si>
  <si>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</si>
  <si>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</si>
  <si>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</si>
  <si>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</si>
  <si>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</si>
  <si>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</si>
  <si>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</si>
  <si>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</si>
  <si>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</si>
  <si>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</si>
  <si>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</si>
  <si>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</si>
  <si>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</si>
  <si>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</si>
  <si>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</si>
  <si>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</si>
  <si>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</si>
  <si>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Casa de la Cultura, Moroleón, Gto.</t>
  </si>
  <si>
    <t>CUENTAS DE ORDEN PRESUPUESTARIO</t>
  </si>
  <si>
    <t>Emmanuel Carreño Díaz</t>
  </si>
  <si>
    <t>C.P. Erika León Mora</t>
  </si>
  <si>
    <t>Director</t>
  </si>
  <si>
    <t>Contador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</si>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</sst>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2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1" xfId="0" applyFont="1" applyBorder="1" applyAlignment="1">
      <alignment horizontal="center"/>
    </xf>
    <xf numFmtId="0" fontId="2" fillId="0" borderId="15" xfId="0" applyFont="1" applyBorder="1" applyProtection="1"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00000000-0005-0000-0000-000012000000}"/>
    <cellStyle name="Porcentaje" xfId="14" builtinId="5"/>
    <cellStyle name="Porcentaje 2" xfId="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9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19" sqref="E19"/>
    </sheetView>
  </sheetViews>
  <sheetFormatPr baseColWidth="10" defaultColWidth="12.85546875" defaultRowHeight="11.25" x14ac:dyDescent="0.2"/>
  <cols>
    <col min="1" max="1" width="14.7109375" style="1" customWidth="1"/>
    <col min="2" max="2" width="69.140625" style="1" customWidth="1"/>
    <col min="3" max="3" width="8" style="1" customWidth="1"/>
    <col min="4" max="4" width="19.5703125" style="1" customWidth="1"/>
    <col min="5" max="16384" width="12.85546875" style="1"/>
  </cols>
  <sheetData>
    <row r="1" spans="1:4" ht="16.149999999999999" customHeight="1" x14ac:dyDescent="0.2">
      <c r="A1" s="165" t="s">
        <v>600</v>
      </c>
      <c r="B1" s="166"/>
      <c r="C1" s="115" t="s">
        <v>494</v>
      </c>
      <c r="D1" s="116">
        <v>2024</v>
      </c>
    </row>
    <row r="2" spans="1:4" ht="16.149999999999999" customHeight="1" x14ac:dyDescent="0.2">
      <c r="A2" s="167" t="s">
        <v>493</v>
      </c>
      <c r="B2" s="168"/>
      <c r="C2" s="10" t="s">
        <v>495</v>
      </c>
      <c r="D2" s="117" t="s">
        <v>500</v>
      </c>
    </row>
    <row r="3" spans="1:4" ht="16.149999999999999" customHeight="1" x14ac:dyDescent="0.2">
      <c r="A3" s="169" t="s">
        <v>606</v>
      </c>
      <c r="B3" s="170"/>
      <c r="C3" s="10" t="s">
        <v>496</v>
      </c>
      <c r="D3" s="118">
        <v>4</v>
      </c>
    </row>
    <row r="4" spans="1:4" ht="16.149999999999999" customHeight="1" x14ac:dyDescent="0.2">
      <c r="A4" s="171" t="s">
        <v>515</v>
      </c>
      <c r="B4" s="172"/>
      <c r="C4" s="172"/>
      <c r="D4" s="173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4" x14ac:dyDescent="0.2">
      <c r="A33" s="4"/>
      <c r="B33" s="7"/>
    </row>
    <row r="34" spans="1:4" x14ac:dyDescent="0.2">
      <c r="A34" s="4"/>
      <c r="B34" s="6"/>
    </row>
    <row r="35" spans="1:4" x14ac:dyDescent="0.2">
      <c r="A35" s="36" t="s">
        <v>36</v>
      </c>
      <c r="B35" s="37" t="s">
        <v>31</v>
      </c>
    </row>
    <row r="36" spans="1:4" x14ac:dyDescent="0.2">
      <c r="A36" s="36" t="s">
        <v>37</v>
      </c>
      <c r="B36" s="37" t="s">
        <v>32</v>
      </c>
    </row>
    <row r="37" spans="1:4" x14ac:dyDescent="0.2">
      <c r="A37" s="4"/>
      <c r="B37" s="7"/>
    </row>
    <row r="38" spans="1:4" x14ac:dyDescent="0.2">
      <c r="A38" s="4"/>
      <c r="B38" s="5" t="s">
        <v>34</v>
      </c>
    </row>
    <row r="39" spans="1:4" x14ac:dyDescent="0.2">
      <c r="A39" s="4" t="s">
        <v>35</v>
      </c>
      <c r="B39" s="37" t="s">
        <v>28</v>
      </c>
    </row>
    <row r="40" spans="1:4" x14ac:dyDescent="0.2">
      <c r="A40" s="4"/>
      <c r="B40" s="37" t="s">
        <v>516</v>
      </c>
    </row>
    <row r="41" spans="1:4" x14ac:dyDescent="0.2">
      <c r="A41" s="4"/>
      <c r="B41" s="37" t="s">
        <v>554</v>
      </c>
    </row>
    <row r="42" spans="1:4" x14ac:dyDescent="0.2">
      <c r="A42" s="4"/>
      <c r="B42" s="37" t="s">
        <v>555</v>
      </c>
    </row>
    <row r="43" spans="1:4" ht="12" thickBot="1" x14ac:dyDescent="0.25">
      <c r="A43" s="8"/>
      <c r="B43" s="9"/>
    </row>
    <row r="45" spans="1:4" x14ac:dyDescent="0.2">
      <c r="A45" s="1" t="s">
        <v>517</v>
      </c>
    </row>
    <row r="47" spans="1:4" x14ac:dyDescent="0.2">
      <c r="B47" s="164"/>
    </row>
    <row r="48" spans="1:4" ht="12.75" x14ac:dyDescent="0.2">
      <c r="B48" s="161" t="s">
        <v>602</v>
      </c>
      <c r="C48" s="162"/>
      <c r="D48" s="163" t="s">
        <v>603</v>
      </c>
    </row>
    <row r="49" spans="2:4" ht="12.75" x14ac:dyDescent="0.2">
      <c r="B49" s="161" t="s">
        <v>604</v>
      </c>
      <c r="C49" s="162"/>
      <c r="D49" s="161" t="s">
        <v>605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27978799-1203-4C10-B621-54BDD33B3615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C10" sqref="C1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5.7109375" style="14" customWidth="1"/>
    <col min="4" max="4" width="19" style="14" bestFit="1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8" t="s">
        <v>600</v>
      </c>
      <c r="B1" s="168"/>
      <c r="C1" s="168"/>
      <c r="D1" s="10" t="s">
        <v>497</v>
      </c>
      <c r="E1" s="19">
        <v>2024</v>
      </c>
    </row>
    <row r="2" spans="1:5" s="11" customFormat="1" ht="18.95" customHeight="1" x14ac:dyDescent="0.25">
      <c r="A2" s="168" t="s">
        <v>502</v>
      </c>
      <c r="B2" s="168"/>
      <c r="C2" s="168"/>
      <c r="D2" s="10" t="s">
        <v>498</v>
      </c>
      <c r="E2" s="19" t="s">
        <v>500</v>
      </c>
    </row>
    <row r="3" spans="1:5" s="11" customFormat="1" ht="18.95" customHeight="1" x14ac:dyDescent="0.25">
      <c r="A3" s="168" t="s">
        <v>606</v>
      </c>
      <c r="B3" s="168"/>
      <c r="C3" s="168"/>
      <c r="D3" s="10" t="s">
        <v>499</v>
      </c>
      <c r="E3" s="19">
        <v>4</v>
      </c>
    </row>
    <row r="4" spans="1:5" s="11" customFormat="1" ht="18.95" customHeight="1" x14ac:dyDescent="0.25">
      <c r="A4" s="168" t="s">
        <v>515</v>
      </c>
      <c r="B4" s="168"/>
      <c r="C4" s="168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2868967.14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321553.18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1554.67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1554.67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319998.51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319998.51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2547413.96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2547413.96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2547413.96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2868067.69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2786884.87</v>
      </c>
      <c r="D95" s="124">
        <f>C95/$C$94</f>
        <v>0.97169424547298611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2360368.3000000003</v>
      </c>
      <c r="D96" s="124">
        <f t="shared" ref="D96:D159" si="0">C96/$C$94</f>
        <v>0.82298207543351265</v>
      </c>
      <c r="E96" s="42"/>
    </row>
    <row r="97" spans="1:5" x14ac:dyDescent="0.2">
      <c r="A97" s="44">
        <v>5111</v>
      </c>
      <c r="B97" s="42" t="s">
        <v>279</v>
      </c>
      <c r="C97" s="45">
        <v>0</v>
      </c>
      <c r="D97" s="46">
        <f t="shared" si="0"/>
        <v>0</v>
      </c>
      <c r="E97" s="42"/>
    </row>
    <row r="98" spans="1:5" x14ac:dyDescent="0.2">
      <c r="A98" s="44">
        <v>5112</v>
      </c>
      <c r="B98" s="42" t="s">
        <v>280</v>
      </c>
      <c r="C98" s="45">
        <v>2080496.8</v>
      </c>
      <c r="D98" s="46">
        <f t="shared" si="0"/>
        <v>0.72540017352240393</v>
      </c>
      <c r="E98" s="42"/>
    </row>
    <row r="99" spans="1:5" x14ac:dyDescent="0.2">
      <c r="A99" s="44">
        <v>5113</v>
      </c>
      <c r="B99" s="42" t="s">
        <v>281</v>
      </c>
      <c r="C99" s="45">
        <v>237679.53</v>
      </c>
      <c r="D99" s="46">
        <f t="shared" si="0"/>
        <v>8.2870962505072532E-2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42191.97</v>
      </c>
      <c r="D101" s="46">
        <f t="shared" si="0"/>
        <v>1.4710939406036126E-2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43779.9</v>
      </c>
      <c r="D103" s="124">
        <f t="shared" si="0"/>
        <v>1.526459788680929E-2</v>
      </c>
      <c r="E103" s="42"/>
    </row>
    <row r="104" spans="1:5" x14ac:dyDescent="0.2">
      <c r="A104" s="44">
        <v>5121</v>
      </c>
      <c r="B104" s="42" t="s">
        <v>286</v>
      </c>
      <c r="C104" s="45">
        <v>22386.33</v>
      </c>
      <c r="D104" s="46">
        <f t="shared" si="0"/>
        <v>7.8053701724173745E-3</v>
      </c>
      <c r="E104" s="42"/>
    </row>
    <row r="105" spans="1:5" x14ac:dyDescent="0.2">
      <c r="A105" s="44">
        <v>5122</v>
      </c>
      <c r="B105" s="42" t="s">
        <v>287</v>
      </c>
      <c r="C105" s="45">
        <v>3804.55</v>
      </c>
      <c r="D105" s="46">
        <f t="shared" si="0"/>
        <v>1.3265202956210564E-3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6559.7</v>
      </c>
      <c r="D107" s="46">
        <f t="shared" si="0"/>
        <v>2.2871496453418781E-3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11029.32</v>
      </c>
      <c r="D109" s="46">
        <f t="shared" si="0"/>
        <v>3.8455577734289805E-3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382736.67</v>
      </c>
      <c r="D113" s="124">
        <f t="shared" si="0"/>
        <v>0.13344757215266423</v>
      </c>
      <c r="E113" s="42"/>
    </row>
    <row r="114" spans="1:5" x14ac:dyDescent="0.2">
      <c r="A114" s="44">
        <v>5131</v>
      </c>
      <c r="B114" s="42" t="s">
        <v>296</v>
      </c>
      <c r="C114" s="45">
        <v>36422.699999999997</v>
      </c>
      <c r="D114" s="46">
        <f t="shared" si="0"/>
        <v>1.2699386463922683E-2</v>
      </c>
      <c r="E114" s="42"/>
    </row>
    <row r="115" spans="1:5" x14ac:dyDescent="0.2">
      <c r="A115" s="44">
        <v>5132</v>
      </c>
      <c r="B115" s="42" t="s">
        <v>297</v>
      </c>
      <c r="C115" s="45">
        <v>5250</v>
      </c>
      <c r="D115" s="46">
        <f t="shared" si="0"/>
        <v>1.8305007299182679E-3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4864.97</v>
      </c>
      <c r="D117" s="46">
        <f t="shared" si="0"/>
        <v>1.6962535497200906E-3</v>
      </c>
      <c r="E117" s="42"/>
    </row>
    <row r="118" spans="1:5" x14ac:dyDescent="0.2">
      <c r="A118" s="44">
        <v>5135</v>
      </c>
      <c r="B118" s="42" t="s">
        <v>300</v>
      </c>
      <c r="C118" s="45">
        <v>40050</v>
      </c>
      <c r="D118" s="46">
        <f t="shared" si="0"/>
        <v>1.3964105568233643E-2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1471</v>
      </c>
      <c r="D120" s="46">
        <f t="shared" si="0"/>
        <v>5.1288887118281369E-4</v>
      </c>
      <c r="E120" s="42"/>
    </row>
    <row r="121" spans="1:5" x14ac:dyDescent="0.2">
      <c r="A121" s="44">
        <v>5138</v>
      </c>
      <c r="B121" s="42" t="s">
        <v>303</v>
      </c>
      <c r="C121" s="45">
        <v>223044</v>
      </c>
      <c r="D121" s="46">
        <f t="shared" si="0"/>
        <v>7.7768039010264786E-2</v>
      </c>
      <c r="E121" s="42"/>
    </row>
    <row r="122" spans="1:5" x14ac:dyDescent="0.2">
      <c r="A122" s="44">
        <v>5139</v>
      </c>
      <c r="B122" s="42" t="s">
        <v>304</v>
      </c>
      <c r="C122" s="45">
        <v>71634</v>
      </c>
      <c r="D122" s="46">
        <f t="shared" si="0"/>
        <v>2.4976397959421942E-2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49158</v>
      </c>
      <c r="D123" s="124">
        <f t="shared" si="0"/>
        <v>1.7139762834537563E-2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49158</v>
      </c>
      <c r="D138" s="124">
        <f t="shared" si="0"/>
        <v>1.7139762834537563E-2</v>
      </c>
      <c r="E138" s="42"/>
    </row>
    <row r="139" spans="1:5" x14ac:dyDescent="0.2">
      <c r="A139" s="44">
        <v>5251</v>
      </c>
      <c r="B139" s="42" t="s">
        <v>318</v>
      </c>
      <c r="C139" s="45">
        <v>49158</v>
      </c>
      <c r="D139" s="46">
        <f t="shared" si="0"/>
        <v>1.7139762834537563E-2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18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32024.82</v>
      </c>
      <c r="D181" s="124">
        <f t="shared" si="1"/>
        <v>1.1165991692476408E-2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32024.82</v>
      </c>
      <c r="D182" s="124">
        <f t="shared" si="1"/>
        <v>1.1165991692476408E-2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ref="D183:D212" si="2">C183/$C$94</f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2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2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2"/>
        <v>0</v>
      </c>
      <c r="E186" s="42"/>
    </row>
    <row r="187" spans="1:5" x14ac:dyDescent="0.2">
      <c r="A187" s="44">
        <v>5515</v>
      </c>
      <c r="B187" s="42" t="s">
        <v>362</v>
      </c>
      <c r="C187" s="45">
        <v>32024.82</v>
      </c>
      <c r="D187" s="46">
        <f t="shared" si="2"/>
        <v>1.1165991692476408E-2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2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2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2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2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2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2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2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2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2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2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2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2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2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2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2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2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2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2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2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2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2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2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2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2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2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53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E115" sqref="E11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4" t="s">
        <v>600</v>
      </c>
      <c r="B1" s="175"/>
      <c r="C1" s="175"/>
      <c r="D1" s="175"/>
      <c r="E1" s="175"/>
      <c r="F1" s="175"/>
      <c r="G1" s="10" t="s">
        <v>497</v>
      </c>
      <c r="H1" s="19">
        <v>2024</v>
      </c>
    </row>
    <row r="2" spans="1:8" s="11" customFormat="1" ht="18.95" customHeight="1" x14ac:dyDescent="0.25">
      <c r="A2" s="174" t="s">
        <v>501</v>
      </c>
      <c r="B2" s="175"/>
      <c r="C2" s="175"/>
      <c r="D2" s="175"/>
      <c r="E2" s="175"/>
      <c r="F2" s="175"/>
      <c r="G2" s="10" t="s">
        <v>498</v>
      </c>
      <c r="H2" s="19" t="s">
        <v>500</v>
      </c>
    </row>
    <row r="3" spans="1:8" s="11" customFormat="1" ht="18.95" customHeight="1" x14ac:dyDescent="0.25">
      <c r="A3" s="174" t="s">
        <v>606</v>
      </c>
      <c r="B3" s="175"/>
      <c r="C3" s="175"/>
      <c r="D3" s="175"/>
      <c r="E3" s="175"/>
      <c r="F3" s="175"/>
      <c r="G3" s="10" t="s">
        <v>499</v>
      </c>
      <c r="H3" s="19">
        <v>4</v>
      </c>
    </row>
    <row r="4" spans="1:8" s="11" customFormat="1" ht="18.95" customHeight="1" x14ac:dyDescent="0.25">
      <c r="A4" s="174" t="s">
        <v>515</v>
      </c>
      <c r="B4" s="175"/>
      <c r="C4" s="175"/>
      <c r="D4" s="175"/>
      <c r="E4" s="175"/>
      <c r="F4" s="175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348373.84</v>
      </c>
      <c r="D15" s="18">
        <v>348373.84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76</v>
      </c>
      <c r="D20" s="18">
        <v>76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-11402.15</v>
      </c>
      <c r="D23" s="18">
        <v>-11402.15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3304857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879840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2425017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566176.85</v>
      </c>
      <c r="D64" s="18">
        <f t="shared" ref="D64:E64" si="0">SUM(D65:D72)</f>
        <v>0</v>
      </c>
      <c r="E64" s="18">
        <f t="shared" si="0"/>
        <v>368689.17</v>
      </c>
    </row>
    <row r="65" spans="1:9" x14ac:dyDescent="0.2">
      <c r="A65" s="16">
        <v>1241</v>
      </c>
      <c r="B65" s="14" t="s">
        <v>157</v>
      </c>
      <c r="C65" s="18">
        <v>258783.86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103849.98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368689.17</v>
      </c>
    </row>
    <row r="70" spans="1:9" x14ac:dyDescent="0.2">
      <c r="A70" s="16">
        <v>1246</v>
      </c>
      <c r="B70" s="14" t="s">
        <v>162</v>
      </c>
      <c r="C70" s="18">
        <v>166033.01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37510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25212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25212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-1599.6900000000023</v>
      </c>
      <c r="D110" s="18">
        <f>SUM(D111:D119)</f>
        <v>-1599.6900000000023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55.76</v>
      </c>
      <c r="D111" s="18">
        <f>C111</f>
        <v>55.76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192.7</v>
      </c>
      <c r="D112" s="18">
        <f t="shared" ref="D112:D119" si="1">C112</f>
        <v>192.7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16465.84</v>
      </c>
      <c r="D117" s="18">
        <f t="shared" si="1"/>
        <v>16465.84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-18313.990000000002</v>
      </c>
      <c r="D119" s="18">
        <f t="shared" si="1"/>
        <v>-18313.990000000002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" si="2">SUM(D121:D123)</f>
        <v>0</v>
      </c>
      <c r="E120" s="18">
        <f t="shared" ref="D120:G120" si="3">SUM(E121:E123)</f>
        <v>0</v>
      </c>
      <c r="F120" s="18">
        <f t="shared" si="3"/>
        <v>0</v>
      </c>
      <c r="G120" s="18">
        <f t="shared" si="3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4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4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24" sqref="E2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6" t="s">
        <v>600</v>
      </c>
      <c r="B1" s="176"/>
      <c r="C1" s="176"/>
      <c r="D1" s="21" t="s">
        <v>497</v>
      </c>
      <c r="E1" s="22">
        <v>2024</v>
      </c>
    </row>
    <row r="2" spans="1:5" ht="18.95" customHeight="1" x14ac:dyDescent="0.2">
      <c r="A2" s="176" t="s">
        <v>503</v>
      </c>
      <c r="B2" s="176"/>
      <c r="C2" s="176"/>
      <c r="D2" s="21" t="s">
        <v>498</v>
      </c>
      <c r="E2" s="22" t="s">
        <v>500</v>
      </c>
    </row>
    <row r="3" spans="1:5" ht="18.95" customHeight="1" x14ac:dyDescent="0.2">
      <c r="A3" s="176" t="s">
        <v>606</v>
      </c>
      <c r="B3" s="176"/>
      <c r="C3" s="176"/>
      <c r="D3" s="21" t="s">
        <v>499</v>
      </c>
      <c r="E3" s="22">
        <v>4</v>
      </c>
    </row>
    <row r="4" spans="1:5" ht="18.95" customHeight="1" x14ac:dyDescent="0.2">
      <c r="A4" s="176" t="s">
        <v>515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2677.01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899.45</v>
      </c>
    </row>
    <row r="16" spans="1:5" x14ac:dyDescent="0.2">
      <c r="A16" s="27">
        <v>3220</v>
      </c>
      <c r="B16" s="23" t="s">
        <v>387</v>
      </c>
      <c r="C16" s="28">
        <v>3842878.38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115" zoomScale="130" zoomScaleNormal="130" workbookViewId="0">
      <selection activeCell="C48" sqref="C48:D8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6" t="s">
        <v>600</v>
      </c>
      <c r="B1" s="176"/>
      <c r="C1" s="176"/>
      <c r="D1" s="21" t="s">
        <v>497</v>
      </c>
      <c r="E1" s="22">
        <v>2024</v>
      </c>
    </row>
    <row r="2" spans="1:5" s="29" customFormat="1" ht="18.95" customHeight="1" x14ac:dyDescent="0.25">
      <c r="A2" s="176" t="s">
        <v>504</v>
      </c>
      <c r="B2" s="176"/>
      <c r="C2" s="176"/>
      <c r="D2" s="21" t="s">
        <v>498</v>
      </c>
      <c r="E2" s="22" t="s">
        <v>500</v>
      </c>
    </row>
    <row r="3" spans="1:5" s="29" customFormat="1" ht="18.95" customHeight="1" x14ac:dyDescent="0.25">
      <c r="A3" s="176" t="s">
        <v>606</v>
      </c>
      <c r="B3" s="176"/>
      <c r="C3" s="176"/>
      <c r="D3" s="21" t="s">
        <v>499</v>
      </c>
      <c r="E3" s="22">
        <v>4</v>
      </c>
    </row>
    <row r="4" spans="1:5" s="29" customFormat="1" ht="18.95" customHeight="1" x14ac:dyDescent="0.25">
      <c r="A4" s="176" t="s">
        <v>515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5462.78</v>
      </c>
      <c r="D10" s="28">
        <v>-25105.02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5462.78</v>
      </c>
      <c r="D16" s="84">
        <f>SUM(D9:D15)</f>
        <v>-25105.02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18500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8500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10000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18500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899.45</v>
      </c>
      <c r="D48" s="84">
        <v>-164652.15</v>
      </c>
    </row>
    <row r="49" spans="1:4" x14ac:dyDescent="0.2">
      <c r="A49" s="27"/>
      <c r="B49" s="85" t="s">
        <v>509</v>
      </c>
      <c r="C49" s="84">
        <f>C54+C66+C94+C97+C50</f>
        <v>32024.82</v>
      </c>
      <c r="D49" s="84">
        <f>D54+D66+D94+D97+D50</f>
        <v>38762.620000000003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32024.82</v>
      </c>
      <c r="D66" s="84">
        <f>D67+D76+D79+D85</f>
        <v>38762.620000000003</v>
      </c>
    </row>
    <row r="67" spans="1:4" x14ac:dyDescent="0.2">
      <c r="A67" s="27">
        <v>5510</v>
      </c>
      <c r="B67" s="23" t="s">
        <v>357</v>
      </c>
      <c r="C67" s="28">
        <f>SUM(C68:C75)</f>
        <v>32024.82</v>
      </c>
      <c r="D67" s="28">
        <f>SUM(D68:D75)</f>
        <v>38762.620000000003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32024.82</v>
      </c>
      <c r="D72" s="28">
        <v>38762.620000000003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32924.269999999997</v>
      </c>
      <c r="D145" s="84">
        <f>D48+D49+D103-D109-D112</f>
        <v>-125889.53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C20 D64:D65 D55:D62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AA654E02-3BDC-44F8-AF59-4DFBAF29DAA0}"/>
  </dataValidations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4" width="19" style="31" bestFit="1" customWidth="1"/>
    <col min="5" max="16384" width="11.42578125" style="31"/>
  </cols>
  <sheetData>
    <row r="1" spans="1:3" s="30" customFormat="1" ht="18" customHeight="1" x14ac:dyDescent="0.25">
      <c r="A1" s="177" t="s">
        <v>600</v>
      </c>
      <c r="B1" s="178"/>
      <c r="C1" s="179"/>
    </row>
    <row r="2" spans="1:3" s="30" customFormat="1" ht="18" customHeight="1" x14ac:dyDescent="0.25">
      <c r="A2" s="180" t="s">
        <v>505</v>
      </c>
      <c r="B2" s="181"/>
      <c r="C2" s="182"/>
    </row>
    <row r="3" spans="1:3" s="30" customFormat="1" ht="18" customHeight="1" x14ac:dyDescent="0.25">
      <c r="A3" s="180" t="s">
        <v>606</v>
      </c>
      <c r="B3" s="181"/>
      <c r="C3" s="182"/>
    </row>
    <row r="4" spans="1:3" s="32" customFormat="1" ht="18" customHeight="1" x14ac:dyDescent="0.2">
      <c r="A4" s="183" t="s">
        <v>506</v>
      </c>
      <c r="B4" s="184"/>
      <c r="C4" s="185"/>
    </row>
    <row r="5" spans="1:3" s="32" customFormat="1" ht="18" customHeight="1" x14ac:dyDescent="0.2">
      <c r="A5" s="186" t="s">
        <v>405</v>
      </c>
      <c r="B5" s="187"/>
      <c r="C5" s="147">
        <v>2024</v>
      </c>
    </row>
    <row r="6" spans="1:3" x14ac:dyDescent="0.2">
      <c r="A6" s="47" t="s">
        <v>434</v>
      </c>
      <c r="B6" s="47"/>
      <c r="C6" s="92">
        <v>2868967.14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2868967.14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B14" sqref="B1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4" width="19" style="31" bestFit="1" customWidth="1"/>
    <col min="5" max="16384" width="11.42578125" style="31"/>
  </cols>
  <sheetData>
    <row r="1" spans="1:3" s="33" customFormat="1" ht="18.95" customHeight="1" x14ac:dyDescent="0.25">
      <c r="A1" s="188" t="s">
        <v>600</v>
      </c>
      <c r="B1" s="189"/>
      <c r="C1" s="190"/>
    </row>
    <row r="2" spans="1:3" s="33" customFormat="1" ht="18.95" customHeight="1" x14ac:dyDescent="0.25">
      <c r="A2" s="191" t="s">
        <v>507</v>
      </c>
      <c r="B2" s="192"/>
      <c r="C2" s="193"/>
    </row>
    <row r="3" spans="1:3" s="33" customFormat="1" ht="18.95" customHeight="1" x14ac:dyDescent="0.25">
      <c r="A3" s="191" t="s">
        <v>606</v>
      </c>
      <c r="B3" s="192"/>
      <c r="C3" s="193"/>
    </row>
    <row r="4" spans="1:3" x14ac:dyDescent="0.2">
      <c r="A4" s="183" t="s">
        <v>506</v>
      </c>
      <c r="B4" s="184"/>
      <c r="C4" s="185"/>
    </row>
    <row r="5" spans="1:3" ht="22.15" customHeight="1" x14ac:dyDescent="0.2">
      <c r="A5" s="194" t="s">
        <v>405</v>
      </c>
      <c r="B5" s="195"/>
      <c r="C5" s="147">
        <v>2024</v>
      </c>
    </row>
    <row r="6" spans="1:3" x14ac:dyDescent="0.2">
      <c r="A6" s="72" t="s">
        <v>447</v>
      </c>
      <c r="B6" s="47"/>
      <c r="C6" s="96">
        <v>2836042.87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32024.82</v>
      </c>
    </row>
    <row r="32" spans="1:3" x14ac:dyDescent="0.2">
      <c r="A32" s="78" t="s">
        <v>469</v>
      </c>
      <c r="B32" s="65" t="s">
        <v>357</v>
      </c>
      <c r="C32" s="97">
        <v>32024.82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2868067.69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2" workbookViewId="0">
      <selection activeCell="H46" sqref="H4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6" t="s">
        <v>600</v>
      </c>
      <c r="B1" s="197"/>
      <c r="C1" s="197"/>
      <c r="D1" s="197"/>
      <c r="E1" s="197"/>
      <c r="F1" s="197"/>
      <c r="G1" s="21" t="s">
        <v>497</v>
      </c>
      <c r="H1" s="22">
        <v>2024</v>
      </c>
    </row>
    <row r="2" spans="1:10" ht="18.95" customHeight="1" x14ac:dyDescent="0.2">
      <c r="A2" s="176" t="s">
        <v>508</v>
      </c>
      <c r="B2" s="197"/>
      <c r="C2" s="197"/>
      <c r="D2" s="197"/>
      <c r="E2" s="197"/>
      <c r="F2" s="197"/>
      <c r="G2" s="21" t="s">
        <v>498</v>
      </c>
      <c r="H2" s="22" t="s">
        <v>500</v>
      </c>
    </row>
    <row r="3" spans="1:10" ht="18.95" customHeight="1" x14ac:dyDescent="0.2">
      <c r="A3" s="198" t="s">
        <v>606</v>
      </c>
      <c r="B3" s="199"/>
      <c r="C3" s="199"/>
      <c r="D3" s="199"/>
      <c r="E3" s="199"/>
      <c r="F3" s="199"/>
      <c r="G3" s="21" t="s">
        <v>499</v>
      </c>
      <c r="H3" s="22">
        <v>4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0" t="s">
        <v>601</v>
      </c>
    </row>
    <row r="38" spans="1:6" x14ac:dyDescent="0.2">
      <c r="C38" s="28"/>
      <c r="D38" s="28"/>
      <c r="E38" s="28"/>
      <c r="F38" s="28"/>
    </row>
    <row r="39" spans="1:6" x14ac:dyDescent="0.2">
      <c r="B39" s="196" t="s">
        <v>552</v>
      </c>
      <c r="C39" s="196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2798787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-29819.86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100000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-2868967.14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6" t="s">
        <v>553</v>
      </c>
      <c r="C48" s="196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-2798787</v>
      </c>
    </row>
    <row r="51" spans="1:3" x14ac:dyDescent="0.2">
      <c r="A51" s="23">
        <v>8220</v>
      </c>
      <c r="B51" s="112" t="s">
        <v>46</v>
      </c>
      <c r="C51" s="114">
        <v>214062.13</v>
      </c>
    </row>
    <row r="52" spans="1:3" x14ac:dyDescent="0.2">
      <c r="A52" s="23">
        <v>8230</v>
      </c>
      <c r="B52" s="112" t="s">
        <v>599</v>
      </c>
      <c r="C52" s="114">
        <v>-251318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2836042.87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2024-10-15T00:30:02Z</cp:lastPrinted>
  <dcterms:created xsi:type="dcterms:W3CDTF">2012-12-11T20:36:24Z</dcterms:created>
  <dcterms:modified xsi:type="dcterms:W3CDTF">2025-01-28T19:56:32Z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