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D3A07BA8-FB6B-45F7-8ADA-E56B7EFDC7A0}" xr6:coauthVersionLast="47" xr6:coauthVersionMax="47" xr10:uidLastSave="{00000000-0000-0000-0000-000000000000}"/>
  <bookViews>
    <workbookView xWindow="-120" yWindow="-120" windowWidth="29040" windowHeight="15720" firstSheet="5" activeTab="11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G10" i="10" s="1"/>
  <c r="D23" i="9" l="1"/>
  <c r="G23" i="9" s="1"/>
  <c r="D22" i="9"/>
  <c r="G22" i="9" s="1"/>
  <c r="D21" i="9"/>
  <c r="G21" i="9" s="1"/>
  <c r="D20" i="9"/>
  <c r="G20" i="9" s="1"/>
  <c r="G19" i="9" s="1"/>
  <c r="F19" i="9"/>
  <c r="E19" i="9"/>
  <c r="D19" i="9"/>
  <c r="C19" i="9"/>
  <c r="B19" i="9"/>
  <c r="D10" i="8"/>
  <c r="G10" i="8" s="1"/>
  <c r="D43" i="7"/>
  <c r="G43" i="7" s="1"/>
  <c r="C38" i="7"/>
  <c r="B38" i="7"/>
  <c r="C28" i="7"/>
  <c r="B28" i="7"/>
  <c r="C18" i="7"/>
  <c r="B18" i="7"/>
  <c r="F38" i="7"/>
  <c r="E38" i="7"/>
  <c r="D38" i="7"/>
  <c r="D37" i="7"/>
  <c r="D36" i="7"/>
  <c r="D35" i="7"/>
  <c r="D34" i="7"/>
  <c r="D33" i="7"/>
  <c r="D32" i="7"/>
  <c r="D31" i="7"/>
  <c r="D30" i="7"/>
  <c r="D29" i="7"/>
  <c r="F28" i="7"/>
  <c r="E28" i="7"/>
  <c r="D27" i="7"/>
  <c r="D26" i="7"/>
  <c r="D25" i="7"/>
  <c r="D24" i="7"/>
  <c r="D23" i="7"/>
  <c r="D22" i="7"/>
  <c r="D21" i="7"/>
  <c r="D20" i="7"/>
  <c r="D19" i="7"/>
  <c r="F18" i="7"/>
  <c r="E18" i="7"/>
  <c r="D17" i="7"/>
  <c r="D16" i="7"/>
  <c r="D15" i="7"/>
  <c r="D14" i="7"/>
  <c r="D13" i="7"/>
  <c r="D12" i="7"/>
  <c r="D10" i="7" s="1"/>
  <c r="D11" i="7"/>
  <c r="E10" i="7"/>
  <c r="F10" i="7"/>
  <c r="D28" i="7" l="1"/>
  <c r="D18" i="7"/>
  <c r="G34" i="6" l="1"/>
  <c r="D34" i="6"/>
  <c r="G15" i="6"/>
  <c r="D15" i="6"/>
  <c r="C17" i="5" l="1"/>
  <c r="F68" i="2" l="1"/>
  <c r="E68" i="2"/>
  <c r="F9" i="2"/>
  <c r="E9" i="2"/>
  <c r="C17" i="2"/>
  <c r="B17" i="2"/>
  <c r="C9" i="2"/>
  <c r="B9" i="2"/>
  <c r="D49" i="7" l="1"/>
  <c r="G49" i="7" s="1"/>
  <c r="G37" i="7"/>
  <c r="G36" i="7"/>
  <c r="G35" i="7"/>
  <c r="G34" i="7"/>
  <c r="G33" i="7"/>
  <c r="G32" i="7"/>
  <c r="G31" i="7"/>
  <c r="G30" i="7"/>
  <c r="G29" i="7"/>
  <c r="G25" i="7"/>
  <c r="G24" i="7"/>
  <c r="G23" i="7"/>
  <c r="G22" i="7"/>
  <c r="G20" i="7"/>
  <c r="G19" i="7"/>
  <c r="G15" i="7"/>
  <c r="G13" i="7"/>
  <c r="G12" i="7"/>
  <c r="G11" i="7"/>
  <c r="G14" i="7"/>
  <c r="G16" i="7"/>
  <c r="G17" i="7"/>
  <c r="G21" i="7"/>
  <c r="G26" i="7"/>
  <c r="G27" i="7"/>
  <c r="G14" i="6" l="1"/>
  <c r="D14" i="6"/>
  <c r="G13" i="6"/>
  <c r="D13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E29" i="19" s="1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C6" i="20"/>
  <c r="B6" i="20"/>
  <c r="A2" i="20"/>
  <c r="G7" i="19"/>
  <c r="G29" i="19" s="1"/>
  <c r="F7" i="19"/>
  <c r="F29" i="19" s="1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F30" i="20" l="1"/>
  <c r="B31" i="16"/>
  <c r="C30" i="20"/>
  <c r="E28" i="22"/>
  <c r="C31" i="16"/>
  <c r="D30" i="20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2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10" i="7"/>
  <c r="G74" i="6"/>
  <c r="G73" i="6"/>
  <c r="G75" i="6" s="1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3" i="5"/>
  <c r="B13" i="5"/>
  <c r="B13" i="3"/>
  <c r="C9" i="3"/>
  <c r="C8" i="3" s="1"/>
  <c r="C20" i="3" s="1"/>
  <c r="B9" i="3"/>
  <c r="F75" i="2"/>
  <c r="E75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47" i="2" s="1"/>
  <c r="E59" i="2" s="1"/>
  <c r="C60" i="2"/>
  <c r="B60" i="2"/>
  <c r="C41" i="2"/>
  <c r="B41" i="2"/>
  <c r="C38" i="2"/>
  <c r="E84" i="7" l="1"/>
  <c r="F41" i="6"/>
  <c r="F70" i="6" s="1"/>
  <c r="G28" i="6"/>
  <c r="H8" i="3"/>
  <c r="H20" i="3" s="1"/>
  <c r="F65" i="6"/>
  <c r="G146" i="7"/>
  <c r="C41" i="6"/>
  <c r="C70" i="6" s="1"/>
  <c r="E65" i="6"/>
  <c r="G62" i="7"/>
  <c r="C9" i="9"/>
  <c r="F8" i="3"/>
  <c r="F20" i="3" s="1"/>
  <c r="E29" i="8"/>
  <c r="E79" i="2"/>
  <c r="E81" i="2" s="1"/>
  <c r="F79" i="2"/>
  <c r="F47" i="2"/>
  <c r="F59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65" i="6" s="1"/>
  <c r="G16" i="6"/>
  <c r="G37" i="6"/>
  <c r="G41" i="6" l="1"/>
  <c r="C77" i="9"/>
  <c r="E70" i="6"/>
  <c r="F159" i="7"/>
  <c r="B159" i="7"/>
  <c r="D77" i="9"/>
  <c r="E77" i="9"/>
  <c r="G77" i="9"/>
  <c r="G9" i="7"/>
  <c r="F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<sst xmlns="http://schemas.openxmlformats.org/spreadsheetml/2006/main" count="1025" uniqueCount="603">
  <si>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</si>
  <si>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</si>
  <si>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</si>
  <si>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</si>
  <si>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</si>
  <si>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</si>
  <si>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</si>
  <si>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</si>
  <si>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</si>
  <si>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</si>
  <si>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</si>
  <si>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</si>
  <si>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</si>
  <si>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</si>
  <si>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</si>
  <si>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</si>
  <si>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</si>
  <si>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</si>
  <si>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</si>
  <si>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</si>
  <si>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</si>
  <si>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</si>
  <si>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</si>
  <si>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</si>
  <si>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</si>
  <si>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</si>
  <si>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</si>
  <si>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</si>
  <si>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</si>
  <si>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</si>
  <si>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</si>
  <si>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</si>
  <si>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</si>
  <si>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</si>
  <si>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</si>
  <si>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</si>
  <si>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</si>
  <si>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</si>
  <si>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</si>
  <si>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</si>
  <si>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</si>
  <si>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</si>
  <si>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</si>
  <si>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</si>
  <si>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</si>
  <si>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</si>
  <si>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</si>
  <si>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</si>
  <si>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</si>
  <si>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</si>
  <si>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</si>
  <si>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</si>
  <si>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</si>
  <si>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</si>
  <si>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</si>
  <si>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</si>
  <si>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</si>
  <si>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</si>
  <si>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</si>
  <si>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</si>
  <si>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</si>
  <si>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</si>
  <si>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</si>
  <si>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</si>
  <si>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</si>
  <si>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</si>
  <si>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</si>
  <si>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</si>
  <si>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</si>
  <si>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</si>
  <si>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</si>
  <si>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</si>
  <si>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</si>
  <si>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</si>
  <si>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</si>
  <si>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</si>
  <si>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</si>
  <si>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</si>
  <si>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</si>
  <si>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</si>
  <si>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</si>
  <si>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</si>
  <si>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</si>
  <si>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</si>
  <si>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</si>
  <si>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</si>
  <si>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</si>
  <si>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</si>
  <si>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</si>
  <si>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</si>
  <si>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</si>
  <si>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</si>
  <si>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</si>
  <si>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</si>
  <si>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</si>
  <si>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</si>
  <si>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</si>
  <si>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</si>
  <si>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</si>
  <si>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</si>
  <si>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</si>
  <si>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</si>
  <si>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</si>
  <si>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</si>
  <si>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</si>
  <si>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</si>
  <si>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</si>
  <si>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</si>
  <si>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</si>
  <si>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</si>
  <si>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</si>
  <si>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</si>
  <si>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</si>
  <si>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</si>
  <si>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</si>
  <si>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</si>
  <si>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</si>
  <si>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</si>
  <si>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</si>
  <si>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</si>
  <si>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</si>
  <si>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</si>
  <si>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</si>
  <si>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</si>
  <si>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</si>
  <si>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</si>
  <si>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</si>
  <si>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</si>
  <si>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</si>
  <si>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</si>
  <si>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</si>
  <si>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</si>
  <si>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</si>
  <si>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</si>
  <si>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</si>
  <si>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</si>
  <si>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</si>
  <si>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</si>
  <si>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</si>
  <si>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</si>
  <si>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</si>
  <si>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</si>
  <si>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</si>
  <si>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</si>
  <si>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</si>
  <si>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</si>
  <si>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</si>
  <si>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</si>
  <si>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</si>
  <si>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</si>
  <si>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</si>
  <si>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</si>
  <si>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</si>
  <si>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</si>
  <si>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</si>
  <si>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</si>
  <si>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</si>
  <si>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</si>
  <si>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</si>
  <si>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</si>
  <si>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</si>
  <si>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</si>
  <si>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</si>
  <si>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</si>
  <si>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</si>
  <si>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</si>
  <si>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</si>
  <si>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</si>
  <si>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</si>
  <si>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</si>
  <si>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</si>
  <si>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</si>
  <si>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</si>
  <si>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</si>
  <si>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</si>
  <si>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</si>
  <si>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</si>
  <si>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</si>
  <si>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</si>
  <si>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</si>
  <si>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</si>
  <si>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</si>
  <si>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</si>
  <si>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</si>
  <si>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</si>
  <si>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</si>
  <si>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</si>
  <si>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</si>
  <si>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</si>
  <si>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</si>
  <si>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</si>
  <si>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</si>
  <si>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</si>
  <si>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</si>
  <si>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</si>
  <si>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</si>
  <si>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</si>
  <si>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</si>
  <si>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</si>
  <si>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</si>
  <si>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</si>
  <si>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</si>
  <si>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</si>
  <si>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</si>
  <si>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</si>
  <si>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</si>
  <si>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</si>
  <si>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</si>
  <si>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</si>
  <si>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</si>
  <si>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</si>
  <si>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</si>
  <si>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</si>
  <si>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</si>
  <si>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</si>
  <si>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</si>
  <si>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</si>
  <si>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</si>
  <si>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</si>
  <si>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</si>
  <si>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</si>
  <si>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</si>
  <si>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</si>
  <si>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</si>
  <si>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</si>
  <si>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</si>
  <si>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</si>
  <si>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</si>
  <si>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</si>
  <si>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</si>
  <si>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</si>
  <si>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</si>
  <si>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</si>
  <si>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</si>
  <si>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</si>
  <si>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</si>
  <si>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</si>
  <si>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</si>
  <si>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</si>
  <si>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</si>
  <si>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</si>
  <si>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</si>
  <si>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</si>
  <si>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</si>
  <si>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</si>
  <si>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</si>
  <si>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</si>
  <si>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</si>
  <si>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</si>
  <si>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</si>
  <si>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</si>
  <si>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</si>
  <si>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</si>
  <si>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</si>
  <si>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</si>
  <si>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</si>
  <si>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</si>
  <si>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</si>
  <si>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</si>
  <si>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</si>
  <si>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</si>
  <si>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</si>
  <si>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</si>
  <si>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</si>
  <si>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</si>
  <si>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</si>
  <si>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</si>
  <si>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</si>
  <si>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</si>
  <si>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</si>
  <si>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</si>
  <si>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</si>
  <si>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</si>
  <si>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</si>
  <si>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</si>
  <si>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</si>
  <si>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</si>
  <si>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</si>
  <si>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</si>
  <si>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</si>
  <si>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</si>
  <si>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</si>
  <si>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</si>
  <si>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</si>
  <si>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</si>
  <si>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</si>
  <si>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</si>
  <si>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</si>
  <si>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</si>
  <si>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</si>
  <si>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</si>
  <si>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</si>
  <si>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</si>
  <si>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</si>
  <si>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</si>
  <si>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</si>
  <si>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</si>
  <si>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</si>
  <si>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</si>
  <si>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</si>
  <si>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</si>
  <si>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</si>
  <si>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</si>
  <si>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</si>
  <si>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</si>
  <si>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</si>
  <si>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</si>
  <si>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</si>
  <si>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</si>
  <si>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</si>
  <si>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</si>
  <si>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</si>
  <si>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</si>
  <si>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</si>
  <si>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</si>
  <si>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</si>
  <si>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</si>
  <si>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</si>
  <si>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</si>
  <si>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</si>
  <si>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</si>
  <si>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</si>
  <si>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</si>
  <si>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</si>
  <si>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</si>
  <si>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</si>
  <si>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</si>
  <si>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</si>
  <si>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</si>
  <si>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</si>
  <si>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</si>
  <si>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</si>
  <si>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</si>
  <si>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</si>
  <si>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</si>
  <si>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</si>
  <si>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</si>
  <si>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</si>
  <si>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</si>
  <si>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</si>
  <si>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</si>
  <si>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</si>
  <si>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</si>
  <si>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</si>
  <si>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</si>
  <si>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</si>
  <si>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</si>
  <si>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</si>
  <si>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</si>
  <si>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</si>
  <si>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</si>
  <si>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</si>
  <si>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</si>
  <si>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</si>
  <si>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</si>
  <si>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</si>
  <si>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</si>
  <si>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</si>
  <si>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</si>
  <si>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</si>
  <si>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</si>
  <si>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</si>
  <si>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</si>
  <si>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</si>
  <si>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</si>
  <si>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</si>
  <si>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</si>
  <si>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</si>
  <si>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</si>
  <si>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</si>
  <si>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</si>
  <si>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</si>
  <si>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</si>
  <si>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</si>
  <si>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</si>
  <si>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</si>
  <si>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</si>
  <si>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</si>
  <si>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</si>
  <si>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</si>
  <si>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</si>
  <si>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</si>
  <si>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</si>
  <si>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</si>
  <si>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</si>
  <si>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</si>
  <si>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</si>
  <si>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</si>
  <si>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</si>
  <si>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</si>
  <si>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</si>
  <si>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</si>
  <si>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</si>
  <si>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</si>
  <si>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</si>
  <si>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</si>
  <si>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</si>
  <si>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</si>
  <si>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</si>
  <si>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</si>
  <si>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</si>
  <si>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</si>
  <si>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</si>
  <si>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</si>
  <si>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</si>
  <si>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</si>
  <si>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</si>
  <si>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</si>
  <si>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</si>
  <si>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</si>
  <si>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</si>
  <si>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</si>
  <si>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</si>
  <si>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</si>
  <si>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</si>
  <si>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</si>
  <si>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</si>
  <si>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</si>
  <si>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</si>
  <si>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</si>
  <si>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</si>
  <si>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</si>
  <si>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</si>
  <si>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</si>
  <si>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</si>
  <si>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</si>
  <si>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</si>
  <si>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</si>
  <si>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</si>
  <si>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</si>
  <si>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</si>
  <si>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</si>
  <si>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</si>
  <si>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</si>
  <si>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</si>
  <si>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</si>
  <si>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</si>
  <si>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</si>
  <si>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</si>
  <si>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</si>
  <si>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</si>
  <si>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</si>
  <si>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</si>
  <si>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</si>
  <si>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</si>
  <si>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</si>
  <si>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</si>
  <si>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</si>
  <si>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</si>
  <si>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</si>
  <si>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</si>
  <si>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</si>
  <si>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</si>
  <si>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</si>
  <si>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</si>
  <si>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</si>
  <si>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</si>
  <si>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</si>
  <si>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</si>
  <si>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</si>
  <si>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</si>
  <si>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</si>
  <si>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</si>
  <si>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</si>
  <si>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</si>
  <si>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</si>
  <si>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</si>
  <si>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</si>
  <si>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</si>
  <si>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</si>
  <si>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</si>
  <si>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</si>
  <si>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</si>
  <si>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</si>
  <si>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</si>
  <si>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</si>
  <si>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</si>
  <si>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</si>
  <si>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</si>
  <si>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</si>
  <si>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</si>
  <si>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</si>
  <si>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</si>
  <si>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</si>
  <si>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</si>
  <si>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</si>
  <si>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</si>
  <si>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</si>
  <si>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</si>
  <si>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</si>
  <si>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</si>
  <si>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</si>
  <si>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</si>
  <si>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</si>
  <si>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</si>
  <si>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</si>
  <si>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</si>
  <si>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</si>
  <si>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</si>
  <si>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</si>
  <si>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</si>
  <si>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</si>
  <si>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</si>
  <si>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</si>
  <si>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</si>
  <si>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</si>
  <si>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</si>
  <si>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</si>
  <si>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</si>
  <si>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</si>
  <si>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</si>
  <si>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</si>
  <si>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</si>
  <si>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</si>
  <si>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</si>
  <si>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</si>
  <si>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</si>
  <si>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</si>
  <si>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</si>
  <si>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</si>
  <si>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</si>
  <si>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</si>
  <si>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</si>
  <si>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</si>
  <si>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</si>
  <si>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</si>
  <si>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</si>
  <si>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</si>
  <si>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</si>
  <si>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</si>
  <si>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</si>
  <si>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</si>
  <si>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</si>
  <si>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</si>
  <si>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</si>
  <si>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</si>
  <si>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</si>
  <si>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</si>
  <si>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</si>
  <si>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</si>
  <si>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</si>
  <si>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</si>
  <si>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</si>
  <si>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</si>
  <si>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</si>
  <si>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</si>
  <si>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</si>
  <si>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</si>
  <si>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</si>
  <si>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</si>
  <si>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</si>
  <si>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</si>
  <si>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</si>
  <si>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</si>
  <si>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</si>
  <si>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</si>
  <si>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</si>
  <si>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</si>
  <si>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</si>
  <si>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</si>
  <si>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</si>
  <si>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</si>
  <si>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</si>
  <si>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</si>
  <si>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</si>
  <si>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</si>
  <si>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</si>
  <si>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</si>
  <si>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</si>
  <si>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</si>
  <si>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</si>
  <si>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</si>
  <si>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</si>
  <si>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</si>
  <si>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</si>
  <si>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</si>
  <si>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</si>
  <si>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</si>
  <si>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</si>
  <si>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</si>
  <si>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</si>
  <si>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</si>
  <si>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</si>
  <si>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</si>
  <si>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</si>
  <si>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</si>
  <si>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</si>
  <si>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</si>
  <si>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</si>
  <si>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</si>
  <si>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</si>
  <si>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</si>
  <si>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</si>
  <si>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</si>
  <si>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</si>
  <si>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</si>
  <si>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</si>
  <si>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</si>
  <si>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</si>
  <si>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</si>
  <si>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Casa de la Cultura, Moroleón, Gto.</t>
  </si>
  <si>
    <t>al 31 de Diciembre de 2023 y al 31 de Diciembre de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</si>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</sst>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2" fontId="1" fillId="3" borderId="14" xfId="1" applyNumberFormat="1" applyFont="1" applyFill="1" applyBorder="1" applyAlignment="1" applyProtection="1">
      <alignment vertical="center"/>
      <protection locked="0"/>
    </xf>
    <xf numFmtId="2" fontId="0" fillId="3" borderId="14" xfId="1" applyNumberFormat="1" applyFont="1" applyFill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3" fontId="0" fillId="0" borderId="14" xfId="1" applyFont="1" applyBorder="1" applyAlignment="1" applyProtection="1">
      <alignment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/>
    <xf numFmtId="3" fontId="2" fillId="0" borderId="14" xfId="1" applyNumberFormat="1" applyFont="1" applyFill="1" applyBorder="1" applyProtection="1">
      <protection locked="0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8"/>
  <sheetViews>
    <sheetView showGridLines="0" topLeftCell="A55" zoomScale="85" zoomScaleNormal="85" workbookViewId="0">
      <selection activeCell="E68" sqref="E68:F7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0" t="s">
        <v>0</v>
      </c>
      <c r="B1" s="181"/>
      <c r="C1" s="181"/>
      <c r="D1" s="181"/>
      <c r="E1" s="181"/>
      <c r="F1" s="182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98" t="s">
        <v>601</v>
      </c>
      <c r="B4" s="199"/>
      <c r="C4" s="199"/>
      <c r="D4" s="199"/>
      <c r="E4" s="199"/>
      <c r="F4" s="200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217">
        <f>SUM(B10:B16)</f>
        <v>5462.78</v>
      </c>
      <c r="C9" s="217">
        <f>SUM(C10:C16)</f>
        <v>-25105.02</v>
      </c>
      <c r="D9" s="46" t="s">
        <v>10</v>
      </c>
      <c r="E9" s="217">
        <f>SUM(E10:E18)</f>
        <v>-1599.6900000000023</v>
      </c>
      <c r="F9" s="217">
        <f>SUM(F10:F18)</f>
        <v>756.77999999999884</v>
      </c>
    </row>
    <row r="10" spans="1:6" x14ac:dyDescent="0.25">
      <c r="A10" s="48" t="s">
        <v>11</v>
      </c>
      <c r="B10" s="160">
        <v>0</v>
      </c>
      <c r="C10" s="160">
        <v>0</v>
      </c>
      <c r="D10" s="48" t="s">
        <v>12</v>
      </c>
      <c r="E10" s="160">
        <v>55.76</v>
      </c>
      <c r="F10" s="160">
        <v>55.76</v>
      </c>
    </row>
    <row r="11" spans="1:6" x14ac:dyDescent="0.25">
      <c r="A11" s="48" t="s">
        <v>13</v>
      </c>
      <c r="B11" s="160">
        <v>5462.78</v>
      </c>
      <c r="C11" s="160">
        <v>-25105.02</v>
      </c>
      <c r="D11" s="48" t="s">
        <v>14</v>
      </c>
      <c r="E11" s="160">
        <v>192.7</v>
      </c>
      <c r="F11" s="160">
        <v>192.7</v>
      </c>
    </row>
    <row r="12" spans="1:6" x14ac:dyDescent="0.25">
      <c r="A12" s="48" t="s">
        <v>15</v>
      </c>
      <c r="B12" s="160">
        <v>0</v>
      </c>
      <c r="C12" s="160">
        <v>0</v>
      </c>
      <c r="D12" s="48" t="s">
        <v>16</v>
      </c>
      <c r="E12" s="178">
        <v>0</v>
      </c>
      <c r="F12" s="178">
        <v>0</v>
      </c>
    </row>
    <row r="13" spans="1:6" x14ac:dyDescent="0.25">
      <c r="A13" s="48" t="s">
        <v>17</v>
      </c>
      <c r="B13" s="160">
        <v>0</v>
      </c>
      <c r="C13" s="160">
        <v>0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60">
        <v>0</v>
      </c>
      <c r="C14" s="160">
        <v>0</v>
      </c>
      <c r="D14" s="48" t="s">
        <v>20</v>
      </c>
      <c r="E14" s="178">
        <v>0</v>
      </c>
      <c r="F14" s="178">
        <v>0</v>
      </c>
    </row>
    <row r="15" spans="1:6" x14ac:dyDescent="0.25">
      <c r="A15" s="48" t="s">
        <v>21</v>
      </c>
      <c r="B15" s="160">
        <v>0</v>
      </c>
      <c r="C15" s="160">
        <v>0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60">
        <v>0</v>
      </c>
      <c r="C16" s="160">
        <v>0</v>
      </c>
      <c r="D16" s="48" t="s">
        <v>24</v>
      </c>
      <c r="E16" s="160">
        <v>16465.84</v>
      </c>
      <c r="F16" s="160">
        <v>18822.310000000001</v>
      </c>
    </row>
    <row r="17" spans="1:6" x14ac:dyDescent="0.25">
      <c r="A17" s="46" t="s">
        <v>25</v>
      </c>
      <c r="B17" s="217">
        <f>SUM(B18:B24)</f>
        <v>337047.69</v>
      </c>
      <c r="C17" s="217">
        <f>SUM(C18:C24)</f>
        <v>337047.69</v>
      </c>
      <c r="D17" s="48" t="s">
        <v>26</v>
      </c>
      <c r="E17" s="179">
        <v>0</v>
      </c>
      <c r="F17" s="179">
        <v>0</v>
      </c>
    </row>
    <row r="18" spans="1:6" x14ac:dyDescent="0.25">
      <c r="A18" s="48" t="s">
        <v>27</v>
      </c>
      <c r="B18" s="160">
        <v>0</v>
      </c>
      <c r="C18" s="160">
        <v>0</v>
      </c>
      <c r="D18" s="48" t="s">
        <v>28</v>
      </c>
      <c r="E18" s="179">
        <v>-18313.990000000002</v>
      </c>
      <c r="F18" s="179">
        <v>-18313.990000000002</v>
      </c>
    </row>
    <row r="19" spans="1:6" x14ac:dyDescent="0.25">
      <c r="A19" s="48" t="s">
        <v>29</v>
      </c>
      <c r="B19" s="160">
        <v>348373.84</v>
      </c>
      <c r="C19" s="160">
        <v>348373.84</v>
      </c>
      <c r="D19" s="46" t="s">
        <v>30</v>
      </c>
      <c r="E19" s="178">
        <f>SUM(E20:E22)</f>
        <v>0</v>
      </c>
      <c r="F19" s="178">
        <f>SUM(F20:F22)</f>
        <v>0</v>
      </c>
    </row>
    <row r="20" spans="1:6" x14ac:dyDescent="0.25">
      <c r="A20" s="48" t="s">
        <v>31</v>
      </c>
      <c r="B20" s="160">
        <v>76</v>
      </c>
      <c r="C20" s="160">
        <v>76</v>
      </c>
      <c r="D20" s="48" t="s">
        <v>32</v>
      </c>
      <c r="E20" s="178">
        <v>0</v>
      </c>
      <c r="F20" s="178">
        <v>0</v>
      </c>
    </row>
    <row r="21" spans="1:6" x14ac:dyDescent="0.25">
      <c r="A21" s="48" t="s">
        <v>33</v>
      </c>
      <c r="B21" s="160">
        <v>0</v>
      </c>
      <c r="C21" s="160">
        <v>0</v>
      </c>
      <c r="D21" s="48" t="s">
        <v>34</v>
      </c>
      <c r="E21" s="178">
        <v>0</v>
      </c>
      <c r="F21" s="178">
        <v>0</v>
      </c>
    </row>
    <row r="22" spans="1:6" x14ac:dyDescent="0.25">
      <c r="A22" s="48" t="s">
        <v>35</v>
      </c>
      <c r="B22" s="160">
        <v>0</v>
      </c>
      <c r="C22" s="160">
        <v>0</v>
      </c>
      <c r="D22" s="48" t="s">
        <v>36</v>
      </c>
      <c r="E22" s="178">
        <v>0</v>
      </c>
      <c r="F22" s="178">
        <v>0</v>
      </c>
    </row>
    <row r="23" spans="1:6" x14ac:dyDescent="0.25">
      <c r="A23" s="48" t="s">
        <v>37</v>
      </c>
      <c r="B23" s="160">
        <v>0</v>
      </c>
      <c r="C23" s="160">
        <v>0</v>
      </c>
      <c r="D23" s="46" t="s">
        <v>38</v>
      </c>
      <c r="E23" s="178">
        <f>E24+E25</f>
        <v>0</v>
      </c>
      <c r="F23" s="178">
        <f>F24+F25</f>
        <v>0</v>
      </c>
    </row>
    <row r="24" spans="1:6" x14ac:dyDescent="0.25">
      <c r="A24" s="48" t="s">
        <v>39</v>
      </c>
      <c r="B24" s="160">
        <v>-11402.15</v>
      </c>
      <c r="C24" s="160">
        <v>-11402.15</v>
      </c>
      <c r="D24" s="48" t="s">
        <v>40</v>
      </c>
      <c r="E24" s="178">
        <v>0</v>
      </c>
      <c r="F24" s="178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178">
        <v>0</v>
      </c>
      <c r="F25" s="178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342510.47000000003</v>
      </c>
      <c r="C47" s="4">
        <f>C9+C17+C25+C31+C37+C38+C41</f>
        <v>311942.67</v>
      </c>
      <c r="D47" s="2" t="s">
        <v>84</v>
      </c>
      <c r="E47" s="4">
        <f>E9+E19+E23+E26+E27+E31+E38+E42</f>
        <v>-1599.6900000000023</v>
      </c>
      <c r="F47" s="4">
        <f>F9+F19+F23+F26+F27+F31+F38+F42</f>
        <v>756.77999999999884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160">
        <v>3304857</v>
      </c>
      <c r="C52" s="160">
        <v>3304857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566176.85</v>
      </c>
      <c r="C53" s="160">
        <v>566176.85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25212</v>
      </c>
      <c r="C54" s="160">
        <v>25212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-393901.17</v>
      </c>
      <c r="C55" s="160">
        <v>-361876.35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-1599.6900000000023</v>
      </c>
      <c r="F59" s="4">
        <f>F47+F57</f>
        <v>756.77999999999884</v>
      </c>
    </row>
    <row r="60" spans="1:6" x14ac:dyDescent="0.25">
      <c r="A60" s="3" t="s">
        <v>104</v>
      </c>
      <c r="B60" s="4">
        <f>SUM(B50:B58)</f>
        <v>3502344.68</v>
      </c>
      <c r="C60" s="4">
        <f>SUM(C50:C58)</f>
        <v>3534369.5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3844855.1500000004</v>
      </c>
      <c r="C62" s="4">
        <f>SUM(C47+C60)</f>
        <v>3846312.17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2677.01</v>
      </c>
      <c r="F63" s="47">
        <f>SUM(F64:F66)</f>
        <v>2677.01</v>
      </c>
    </row>
    <row r="64" spans="1:6" x14ac:dyDescent="0.25">
      <c r="A64" s="45"/>
      <c r="B64" s="45"/>
      <c r="C64" s="45"/>
      <c r="D64" s="46" t="s">
        <v>108</v>
      </c>
      <c r="E64" s="177">
        <v>2677.01</v>
      </c>
      <c r="F64" s="160">
        <v>2677.01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217">
        <f>SUM(E69:E73)</f>
        <v>3843777.83</v>
      </c>
      <c r="F68" s="217">
        <f>SUM(F69:F73)</f>
        <v>3842878.38</v>
      </c>
    </row>
    <row r="69" spans="1:6" x14ac:dyDescent="0.25">
      <c r="A69" s="53"/>
      <c r="B69" s="45"/>
      <c r="C69" s="45"/>
      <c r="D69" s="46" t="s">
        <v>112</v>
      </c>
      <c r="E69" s="160">
        <v>899.45</v>
      </c>
      <c r="F69" s="160">
        <v>-164652.15</v>
      </c>
    </row>
    <row r="70" spans="1:6" x14ac:dyDescent="0.25">
      <c r="A70" s="53"/>
      <c r="B70" s="45"/>
      <c r="C70" s="45"/>
      <c r="D70" s="46" t="s">
        <v>113</v>
      </c>
      <c r="E70" s="160">
        <v>3842878.38</v>
      </c>
      <c r="F70" s="160">
        <v>4007530.53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3846454.84</v>
      </c>
      <c r="F79" s="4">
        <f>F63+F68+F75</f>
        <v>3845555.3899999997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3844855.15</v>
      </c>
      <c r="F81" s="4">
        <f>F59+F79</f>
        <v>3846312.1699999995</v>
      </c>
    </row>
    <row r="82" spans="1:6" x14ac:dyDescent="0.25">
      <c r="A82" s="54"/>
      <c r="B82" s="55"/>
      <c r="C82" s="55"/>
      <c r="D82" s="55"/>
      <c r="E82" s="56"/>
      <c r="F82" s="56"/>
    </row>
    <row r="88" spans="1:6" x14ac:dyDescent="0.25">
      <c r="F88" s="176"/>
    </row>
  </sheetData>
  <mergeCells count="2">
    <mergeCell ref="A1:F1"/>
    <mergeCell ref="A4:F4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19:F45 B56:C62 E50:F63 E9:F9 E71:F81 B25:C51 B9:C9 E12:F15 B17:C17 E65:F68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8:C51 B32:C46 B47 B25:C30 B56:C62 E12:F15 E19:F63 E65:F67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2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0" t="s">
        <v>122</v>
      </c>
      <c r="B1" s="181"/>
      <c r="C1" s="181"/>
      <c r="D1" s="181"/>
      <c r="E1" s="181"/>
      <c r="F1" s="181"/>
      <c r="G1" s="181"/>
      <c r="H1" s="182"/>
    </row>
    <row r="2" spans="1:8" x14ac:dyDescent="0.25">
      <c r="A2" s="110" t="str">
        <f>'Formato 1'!A2</f>
        <v>Casa de la Cultura, Moroleón,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757</v>
      </c>
      <c r="C18" s="108"/>
      <c r="D18" s="108"/>
      <c r="E18" s="108"/>
      <c r="F18" s="161">
        <v>1599.69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757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1599.69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3" t="s">
        <v>151</v>
      </c>
      <c r="B33" s="183"/>
      <c r="C33" s="183"/>
      <c r="D33" s="183"/>
      <c r="E33" s="183"/>
      <c r="F33" s="183"/>
      <c r="G33" s="183"/>
      <c r="H33" s="183"/>
    </row>
    <row r="34" spans="1:8" ht="14.45" customHeight="1" x14ac:dyDescent="0.25">
      <c r="A34" s="183"/>
      <c r="B34" s="183"/>
      <c r="C34" s="183"/>
      <c r="D34" s="183"/>
      <c r="E34" s="183"/>
      <c r="F34" s="183"/>
      <c r="G34" s="183"/>
      <c r="H34" s="183"/>
    </row>
    <row r="35" spans="1:8" ht="14.45" customHeight="1" x14ac:dyDescent="0.25">
      <c r="A35" s="183"/>
      <c r="B35" s="183"/>
      <c r="C35" s="183"/>
      <c r="D35" s="183"/>
      <c r="E35" s="183"/>
      <c r="F35" s="183"/>
      <c r="G35" s="183"/>
      <c r="H35" s="183"/>
    </row>
    <row r="36" spans="1:8" ht="14.45" customHeight="1" x14ac:dyDescent="0.25">
      <c r="A36" s="183"/>
      <c r="B36" s="183"/>
      <c r="C36" s="183"/>
      <c r="D36" s="183"/>
      <c r="E36" s="183"/>
      <c r="F36" s="183"/>
      <c r="G36" s="183"/>
      <c r="H36" s="183"/>
    </row>
    <row r="37" spans="1:8" ht="14.45" customHeight="1" x14ac:dyDescent="0.25">
      <c r="A37" s="183"/>
      <c r="B37" s="183"/>
      <c r="C37" s="183"/>
      <c r="D37" s="183"/>
      <c r="E37" s="183"/>
      <c r="F37" s="183"/>
      <c r="G37" s="183"/>
      <c r="H37" s="18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4" sqref="A4:K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0" t="s">
        <v>162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x14ac:dyDescent="0.25">
      <c r="A2" s="110" t="str">
        <f>'Formato 1'!A2</f>
        <v>Casa de la Cultura, Moroleón,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98" t="s">
        <v>602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2">
    <mergeCell ref="A1:K1"/>
    <mergeCell ref="A4:K4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="75" zoomScaleNormal="75" workbookViewId="0">
      <selection activeCell="D55" sqref="D5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0" t="s">
        <v>183</v>
      </c>
      <c r="B1" s="181"/>
      <c r="C1" s="181"/>
      <c r="D1" s="182"/>
    </row>
    <row r="2" spans="1:4" x14ac:dyDescent="0.25">
      <c r="A2" s="110" t="str">
        <f>'Formato 1'!A2</f>
        <v>Casa de la Cultura, Moroleón,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01 de Enero al 31 de Diciembre de 2024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2798787</v>
      </c>
      <c r="C8" s="14">
        <f>SUM(C9:C11)</f>
        <v>2868967.14</v>
      </c>
      <c r="D8" s="14">
        <f>SUM(D9:D11)</f>
        <v>2868967.14</v>
      </c>
    </row>
    <row r="9" spans="1:4" x14ac:dyDescent="0.25">
      <c r="A9" s="58" t="s">
        <v>189</v>
      </c>
      <c r="B9" s="162">
        <v>2798787</v>
      </c>
      <c r="C9" s="162">
        <v>2868967.14</v>
      </c>
      <c r="D9" s="162">
        <v>2868967.14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2798787</v>
      </c>
      <c r="C13" s="14">
        <f>C14+C15</f>
        <v>2836042.87</v>
      </c>
      <c r="D13" s="14">
        <f>D14+D15</f>
        <v>2836042.87</v>
      </c>
    </row>
    <row r="14" spans="1:4" x14ac:dyDescent="0.25">
      <c r="A14" s="58" t="s">
        <v>193</v>
      </c>
      <c r="B14" s="162">
        <v>2798787</v>
      </c>
      <c r="C14" s="162">
        <v>2836042.87</v>
      </c>
      <c r="D14" s="162">
        <v>2836042.87</v>
      </c>
    </row>
    <row r="15" spans="1:4" x14ac:dyDescent="0.25">
      <c r="A15" s="58" t="s">
        <v>194</v>
      </c>
      <c r="B15" s="94">
        <v>0</v>
      </c>
      <c r="C15" s="162">
        <v>0</v>
      </c>
      <c r="D15" s="94">
        <v>0</v>
      </c>
    </row>
    <row r="16" spans="1:4" x14ac:dyDescent="0.25">
      <c r="A16" s="46"/>
      <c r="B16" s="91"/>
      <c r="C16" s="218"/>
      <c r="D16" s="91"/>
    </row>
    <row r="17" spans="1:4" x14ac:dyDescent="0.25">
      <c r="A17" s="3" t="s">
        <v>195</v>
      </c>
      <c r="B17" s="15">
        <v>0</v>
      </c>
      <c r="C17" s="219">
        <f>C18+C19</f>
        <v>151318</v>
      </c>
      <c r="D17" s="14">
        <f>D18+D19</f>
        <v>151318</v>
      </c>
    </row>
    <row r="18" spans="1:4" x14ac:dyDescent="0.25">
      <c r="A18" s="58" t="s">
        <v>196</v>
      </c>
      <c r="B18" s="16">
        <v>0</v>
      </c>
      <c r="C18" s="162">
        <v>151318</v>
      </c>
      <c r="D18" s="162">
        <v>151318</v>
      </c>
    </row>
    <row r="19" spans="1:4" x14ac:dyDescent="0.25">
      <c r="A19" s="58" t="s">
        <v>197</v>
      </c>
      <c r="B19" s="16">
        <v>0</v>
      </c>
      <c r="C19" s="162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184242.27000000002</v>
      </c>
      <c r="D21" s="14">
        <f>D8-D13+D17</f>
        <v>184242.27000000002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184242.27000000002</v>
      </c>
      <c r="D23" s="14">
        <f>D21-D11</f>
        <v>184242.27000000002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32924.270000000019</v>
      </c>
      <c r="D25" s="14">
        <f>D23-D17</f>
        <v>32924.270000000019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32924.270000000019</v>
      </c>
      <c r="D33" s="4">
        <f>D25+D29</f>
        <v>32924.270000000019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2798787</v>
      </c>
      <c r="C48" s="96">
        <f>C9</f>
        <v>2868967.14</v>
      </c>
      <c r="D48" s="96">
        <f>D9</f>
        <v>2868967.14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2798787</v>
      </c>
      <c r="C53" s="47">
        <f>C14</f>
        <v>2836042.87</v>
      </c>
      <c r="D53" s="47">
        <f>D14</f>
        <v>2836042.87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3">
        <v>151318</v>
      </c>
      <c r="D55" s="163">
        <v>151318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184242.27000000002</v>
      </c>
      <c r="D57" s="4">
        <f>D48+D49-D53+D55</f>
        <v>184242.27000000002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184242.27000000002</v>
      </c>
      <c r="D59" s="4">
        <f>D57-D49</f>
        <v>184242.27000000002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C56:D59 B48:B59 C48:D54 B8:B25 C20:C25 C8:D8 C10:D13 D15:D17 D19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20:D25 B18 B15:B17 B56:D59 B55 B19 D19 D15:D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40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0" t="s">
        <v>224</v>
      </c>
      <c r="B1" s="181"/>
      <c r="C1" s="181"/>
      <c r="D1" s="181"/>
      <c r="E1" s="181"/>
      <c r="F1" s="181"/>
      <c r="G1" s="182"/>
    </row>
    <row r="2" spans="1:7" x14ac:dyDescent="0.25">
      <c r="A2" s="110" t="str">
        <f>'Formato 1'!A2</f>
        <v>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01 de Enero al 31 de Diciembre de 2024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4" t="s">
        <v>226</v>
      </c>
      <c r="B6" s="186" t="s">
        <v>227</v>
      </c>
      <c r="C6" s="186"/>
      <c r="D6" s="186"/>
      <c r="E6" s="186"/>
      <c r="F6" s="186"/>
      <c r="G6" s="186" t="s">
        <v>228</v>
      </c>
    </row>
    <row r="7" spans="1:7" ht="30" x14ac:dyDescent="0.25">
      <c r="A7" s="18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63">
        <v>50</v>
      </c>
      <c r="C13" s="163">
        <v>0</v>
      </c>
      <c r="D13" s="164">
        <f t="shared" ref="D13:D15" si="1">B13+C13</f>
        <v>50</v>
      </c>
      <c r="E13" s="163">
        <v>1554.67</v>
      </c>
      <c r="F13" s="163">
        <v>1554.67</v>
      </c>
      <c r="G13" s="164">
        <f t="shared" si="0"/>
        <v>1504.67</v>
      </c>
    </row>
    <row r="14" spans="1:7" x14ac:dyDescent="0.25">
      <c r="A14" s="58" t="s">
        <v>239</v>
      </c>
      <c r="B14" s="163">
        <v>0</v>
      </c>
      <c r="C14" s="163">
        <v>0</v>
      </c>
      <c r="D14" s="164">
        <f t="shared" si="1"/>
        <v>0</v>
      </c>
      <c r="E14" s="163">
        <v>0</v>
      </c>
      <c r="F14" s="163">
        <v>0</v>
      </c>
      <c r="G14" s="164">
        <f t="shared" si="0"/>
        <v>0</v>
      </c>
    </row>
    <row r="15" spans="1:7" x14ac:dyDescent="0.25">
      <c r="A15" s="58" t="s">
        <v>240</v>
      </c>
      <c r="B15" s="163">
        <v>253123</v>
      </c>
      <c r="C15" s="163">
        <v>100000</v>
      </c>
      <c r="D15" s="164">
        <f t="shared" si="1"/>
        <v>353123</v>
      </c>
      <c r="E15" s="163">
        <v>319998.51</v>
      </c>
      <c r="F15" s="163">
        <v>319998.51</v>
      </c>
      <c r="G15" s="164">
        <f t="shared" si="0"/>
        <v>66875.510000000009</v>
      </c>
    </row>
    <row r="16" spans="1:7" x14ac:dyDescent="0.25">
      <c r="A16" s="92" t="s">
        <v>241</v>
      </c>
      <c r="B16" s="47">
        <f t="shared" ref="B16:G16" si="2">SUM(B17:B27)</f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3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3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3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3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3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3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3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3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3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3"/>
        <v>0</v>
      </c>
    </row>
    <row r="28" spans="1:7" x14ac:dyDescent="0.25">
      <c r="A28" s="58" t="s">
        <v>253</v>
      </c>
      <c r="B28" s="47">
        <f t="shared" ref="B28:G28" si="4">SUM(B29:B33)</f>
        <v>0</v>
      </c>
      <c r="C28" s="47">
        <f t="shared" si="4"/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5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5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5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5"/>
        <v>0</v>
      </c>
    </row>
    <row r="34" spans="1:7" ht="14.45" customHeight="1" x14ac:dyDescent="0.25">
      <c r="A34" s="58" t="s">
        <v>259</v>
      </c>
      <c r="B34" s="163">
        <v>2545614</v>
      </c>
      <c r="C34" s="163">
        <v>0</v>
      </c>
      <c r="D34" s="164">
        <f>B34+C34</f>
        <v>2545614</v>
      </c>
      <c r="E34" s="163">
        <v>2547413.96</v>
      </c>
      <c r="F34" s="163">
        <v>2547413.96</v>
      </c>
      <c r="G34" s="164">
        <f t="shared" si="5"/>
        <v>1799.9599999999627</v>
      </c>
    </row>
    <row r="35" spans="1:7" ht="14.45" customHeight="1" x14ac:dyDescent="0.25">
      <c r="A35" s="58" t="s">
        <v>260</v>
      </c>
      <c r="B35" s="47">
        <f t="shared" ref="B35:G35" si="6">B36</f>
        <v>0</v>
      </c>
      <c r="C35" s="47">
        <f t="shared" si="6"/>
        <v>0</v>
      </c>
      <c r="D35" s="47">
        <f t="shared" si="6"/>
        <v>0</v>
      </c>
      <c r="E35" s="47">
        <f t="shared" si="6"/>
        <v>0</v>
      </c>
      <c r="F35" s="47">
        <f t="shared" si="6"/>
        <v>0</v>
      </c>
      <c r="G35" s="47">
        <f t="shared" si="6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7">B38+B39</f>
        <v>0</v>
      </c>
      <c r="C37" s="47">
        <f t="shared" si="7"/>
        <v>0</v>
      </c>
      <c r="D37" s="47">
        <f t="shared" si="7"/>
        <v>0</v>
      </c>
      <c r="E37" s="47">
        <f t="shared" si="7"/>
        <v>0</v>
      </c>
      <c r="F37" s="47">
        <f t="shared" si="7"/>
        <v>0</v>
      </c>
      <c r="G37" s="47">
        <f t="shared" si="7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8">SUM(B9,B10,B11,B12,B13,B14,B15,B16,B28,B34,B35,B37)</f>
        <v>2798787</v>
      </c>
      <c r="C41" s="4">
        <f t="shared" si="8"/>
        <v>100000</v>
      </c>
      <c r="D41" s="4">
        <f t="shared" si="8"/>
        <v>2898787</v>
      </c>
      <c r="E41" s="4">
        <f t="shared" si="8"/>
        <v>2868967.14</v>
      </c>
      <c r="F41" s="4">
        <f t="shared" si="8"/>
        <v>2868967.14</v>
      </c>
      <c r="G41" s="4">
        <f t="shared" si="8"/>
        <v>70180.13999999997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70180.13999999997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9">SUM(B46:B53)</f>
        <v>0</v>
      </c>
      <c r="C45" s="47">
        <f t="shared" si="9"/>
        <v>0</v>
      </c>
      <c r="D45" s="47">
        <f t="shared" si="9"/>
        <v>0</v>
      </c>
      <c r="E45" s="47">
        <f t="shared" si="9"/>
        <v>0</v>
      </c>
      <c r="F45" s="47">
        <f t="shared" si="9"/>
        <v>0</v>
      </c>
      <c r="G45" s="47">
        <f t="shared" si="9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0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0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0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0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0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0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1">SUM(B55:B58)</f>
        <v>0</v>
      </c>
      <c r="C54" s="47">
        <f t="shared" si="11"/>
        <v>0</v>
      </c>
      <c r="D54" s="47">
        <f t="shared" si="11"/>
        <v>0</v>
      </c>
      <c r="E54" s="47">
        <f t="shared" si="11"/>
        <v>0</v>
      </c>
      <c r="F54" s="47">
        <f t="shared" si="11"/>
        <v>0</v>
      </c>
      <c r="G54" s="47">
        <f t="shared" si="11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2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2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2"/>
        <v>0</v>
      </c>
    </row>
    <row r="59" spans="1:7" x14ac:dyDescent="0.25">
      <c r="A59" s="58" t="s">
        <v>282</v>
      </c>
      <c r="B59" s="47">
        <f t="shared" ref="B59:G59" si="13">SUM(B60:B61)</f>
        <v>0</v>
      </c>
      <c r="C59" s="47">
        <f t="shared" si="13"/>
        <v>0</v>
      </c>
      <c r="D59" s="47">
        <f t="shared" si="13"/>
        <v>0</v>
      </c>
      <c r="E59" s="47">
        <f t="shared" si="13"/>
        <v>0</v>
      </c>
      <c r="F59" s="47">
        <f t="shared" si="13"/>
        <v>0</v>
      </c>
      <c r="G59" s="47">
        <f t="shared" si="13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4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4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4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7">B41+B65+B67</f>
        <v>2798787</v>
      </c>
      <c r="C70" s="4">
        <f t="shared" si="17"/>
        <v>100000</v>
      </c>
      <c r="D70" s="4">
        <f t="shared" si="17"/>
        <v>2898787</v>
      </c>
      <c r="E70" s="4">
        <f t="shared" si="17"/>
        <v>2868967.14</v>
      </c>
      <c r="F70" s="4">
        <f t="shared" si="17"/>
        <v>2868967.14</v>
      </c>
      <c r="G70" s="4">
        <f t="shared" si="17"/>
        <v>70180.13999999997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D13:D14 G13: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12" zoomScale="75" zoomScaleNormal="75" workbookViewId="0">
      <selection activeCell="F23" sqref="F2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9" t="s">
        <v>295</v>
      </c>
      <c r="B1" s="181"/>
      <c r="C1" s="181"/>
      <c r="D1" s="181"/>
      <c r="E1" s="181"/>
      <c r="F1" s="181"/>
      <c r="G1" s="182"/>
    </row>
    <row r="2" spans="1:7" x14ac:dyDescent="0.25">
      <c r="A2" s="125" t="str">
        <f>'Formato 1'!A2</f>
        <v>Casa de la Cultura, Moroleón,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01 de Enero al 31 de Diciembre de 2024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87" t="s">
        <v>4</v>
      </c>
      <c r="B7" s="187" t="s">
        <v>298</v>
      </c>
      <c r="C7" s="187"/>
      <c r="D7" s="187"/>
      <c r="E7" s="187"/>
      <c r="F7" s="187"/>
      <c r="G7" s="188" t="s">
        <v>299</v>
      </c>
    </row>
    <row r="8" spans="1:7" ht="30" x14ac:dyDescent="0.25">
      <c r="A8" s="18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87"/>
    </row>
    <row r="9" spans="1:7" x14ac:dyDescent="0.25">
      <c r="A9" s="27" t="s">
        <v>304</v>
      </c>
      <c r="B9" s="83">
        <f t="shared" ref="B9:G9" si="0">SUM(B10,B18,B28,B38,B48,B58,B62,B71,B75)</f>
        <v>2798787</v>
      </c>
      <c r="C9" s="83">
        <f t="shared" si="0"/>
        <v>251318</v>
      </c>
      <c r="D9" s="83">
        <f t="shared" si="0"/>
        <v>3050105</v>
      </c>
      <c r="E9" s="83">
        <f t="shared" si="0"/>
        <v>2836042.87</v>
      </c>
      <c r="F9" s="83">
        <f t="shared" si="0"/>
        <v>2836042.87</v>
      </c>
      <c r="G9" s="83">
        <f t="shared" si="0"/>
        <v>214062.12999999995</v>
      </c>
    </row>
    <row r="10" spans="1:7" x14ac:dyDescent="0.25">
      <c r="A10" s="84" t="s">
        <v>305</v>
      </c>
      <c r="B10" s="83">
        <f t="shared" ref="B10:G10" si="1">SUM(B11:B17)</f>
        <v>2547652</v>
      </c>
      <c r="C10" s="83">
        <f t="shared" si="1"/>
        <v>0</v>
      </c>
      <c r="D10" s="83">
        <f t="shared" si="1"/>
        <v>2547652</v>
      </c>
      <c r="E10" s="83">
        <f t="shared" si="1"/>
        <v>2360368.3000000003</v>
      </c>
      <c r="F10" s="83">
        <f t="shared" si="1"/>
        <v>2360368.3000000003</v>
      </c>
      <c r="G10" s="83">
        <f t="shared" si="1"/>
        <v>187283.69999999995</v>
      </c>
    </row>
    <row r="11" spans="1:7" x14ac:dyDescent="0.25">
      <c r="A11" s="85" t="s">
        <v>306</v>
      </c>
      <c r="B11" s="165">
        <v>0</v>
      </c>
      <c r="C11" s="165">
        <v>0</v>
      </c>
      <c r="D11" s="165">
        <f>B11+C11</f>
        <v>0</v>
      </c>
      <c r="E11" s="165">
        <v>0</v>
      </c>
      <c r="F11" s="165">
        <v>0</v>
      </c>
      <c r="G11" s="169">
        <f>D11-E11</f>
        <v>0</v>
      </c>
    </row>
    <row r="12" spans="1:7" x14ac:dyDescent="0.25">
      <c r="A12" s="85" t="s">
        <v>307</v>
      </c>
      <c r="B12" s="166">
        <v>2165256</v>
      </c>
      <c r="C12" s="166">
        <v>0</v>
      </c>
      <c r="D12" s="165">
        <f t="shared" ref="D12:D17" si="2">B12+C12</f>
        <v>2165256</v>
      </c>
      <c r="E12" s="166">
        <v>2080496.8</v>
      </c>
      <c r="F12" s="166">
        <v>2080496.8</v>
      </c>
      <c r="G12" s="168">
        <f t="shared" ref="G12:G13" si="3">D12-E12</f>
        <v>84759.199999999953</v>
      </c>
    </row>
    <row r="13" spans="1:7" x14ac:dyDescent="0.25">
      <c r="A13" s="85" t="s">
        <v>308</v>
      </c>
      <c r="B13" s="166">
        <v>254205</v>
      </c>
      <c r="C13" s="166">
        <v>0</v>
      </c>
      <c r="D13" s="165">
        <f t="shared" si="2"/>
        <v>254205</v>
      </c>
      <c r="E13" s="166">
        <v>237679.53</v>
      </c>
      <c r="F13" s="166">
        <v>237679.53</v>
      </c>
      <c r="G13" s="168">
        <f t="shared" si="3"/>
        <v>16525.47</v>
      </c>
    </row>
    <row r="14" spans="1:7" x14ac:dyDescent="0.25">
      <c r="A14" s="85" t="s">
        <v>309</v>
      </c>
      <c r="B14" s="165">
        <v>0</v>
      </c>
      <c r="C14" s="165">
        <v>0</v>
      </c>
      <c r="D14" s="165">
        <f t="shared" si="2"/>
        <v>0</v>
      </c>
      <c r="E14" s="165">
        <v>0</v>
      </c>
      <c r="F14" s="165">
        <v>0</v>
      </c>
      <c r="G14" s="169">
        <f t="shared" ref="G14:G17" si="4">D14-E14</f>
        <v>0</v>
      </c>
    </row>
    <row r="15" spans="1:7" x14ac:dyDescent="0.25">
      <c r="A15" s="85" t="s">
        <v>310</v>
      </c>
      <c r="B15" s="166">
        <v>128191</v>
      </c>
      <c r="C15" s="166">
        <v>0</v>
      </c>
      <c r="D15" s="165">
        <f t="shared" si="2"/>
        <v>128191</v>
      </c>
      <c r="E15" s="166">
        <v>42191.97</v>
      </c>
      <c r="F15" s="166">
        <v>42191.97</v>
      </c>
      <c r="G15" s="168">
        <f t="shared" si="4"/>
        <v>85999.03</v>
      </c>
    </row>
    <row r="16" spans="1:7" x14ac:dyDescent="0.25">
      <c r="A16" s="85" t="s">
        <v>311</v>
      </c>
      <c r="B16" s="165">
        <v>0</v>
      </c>
      <c r="C16" s="165">
        <v>0</v>
      </c>
      <c r="D16" s="165">
        <f t="shared" si="2"/>
        <v>0</v>
      </c>
      <c r="E16" s="165">
        <v>0</v>
      </c>
      <c r="F16" s="165">
        <v>0</v>
      </c>
      <c r="G16" s="169">
        <f t="shared" si="4"/>
        <v>0</v>
      </c>
    </row>
    <row r="17" spans="1:7" x14ac:dyDescent="0.25">
      <c r="A17" s="85" t="s">
        <v>312</v>
      </c>
      <c r="B17" s="165">
        <v>0</v>
      </c>
      <c r="C17" s="165">
        <v>0</v>
      </c>
      <c r="D17" s="165">
        <f t="shared" si="2"/>
        <v>0</v>
      </c>
      <c r="E17" s="165">
        <v>0</v>
      </c>
      <c r="F17" s="165">
        <v>0</v>
      </c>
      <c r="G17" s="169">
        <f t="shared" si="4"/>
        <v>0</v>
      </c>
    </row>
    <row r="18" spans="1:7" x14ac:dyDescent="0.25">
      <c r="A18" s="84" t="s">
        <v>313</v>
      </c>
      <c r="B18" s="165">
        <f>SUM(B19:B27)</f>
        <v>61600</v>
      </c>
      <c r="C18" s="165">
        <f t="shared" ref="C18" si="5">SUM(C19:C27)</f>
        <v>-10300</v>
      </c>
      <c r="D18" s="165">
        <f t="shared" ref="B18:G18" si="6">SUM(D19:D27)</f>
        <v>51300</v>
      </c>
      <c r="E18" s="165">
        <f t="shared" si="6"/>
        <v>43779.9</v>
      </c>
      <c r="F18" s="165">
        <f t="shared" si="6"/>
        <v>43779.9</v>
      </c>
      <c r="G18" s="83">
        <f t="shared" si="6"/>
        <v>7520.0999999999985</v>
      </c>
    </row>
    <row r="19" spans="1:7" x14ac:dyDescent="0.25">
      <c r="A19" s="85" t="s">
        <v>314</v>
      </c>
      <c r="B19" s="166">
        <v>27825</v>
      </c>
      <c r="C19" s="166">
        <v>-3675</v>
      </c>
      <c r="D19" s="165">
        <f t="shared" ref="D19:D27" si="7">B19+C19</f>
        <v>24150</v>
      </c>
      <c r="E19" s="166">
        <v>22386.33</v>
      </c>
      <c r="F19" s="166">
        <v>22386.33</v>
      </c>
      <c r="G19" s="168">
        <f t="shared" ref="G19:G20" si="8">D19-E19</f>
        <v>1763.6699999999983</v>
      </c>
    </row>
    <row r="20" spans="1:7" x14ac:dyDescent="0.25">
      <c r="A20" s="85" t="s">
        <v>315</v>
      </c>
      <c r="B20" s="166">
        <v>10501</v>
      </c>
      <c r="C20" s="166">
        <v>-4000</v>
      </c>
      <c r="D20" s="165">
        <f t="shared" si="7"/>
        <v>6501</v>
      </c>
      <c r="E20" s="166">
        <v>3804.55</v>
      </c>
      <c r="F20" s="166">
        <v>3804.55</v>
      </c>
      <c r="G20" s="168">
        <f t="shared" si="8"/>
        <v>2696.45</v>
      </c>
    </row>
    <row r="21" spans="1:7" x14ac:dyDescent="0.25">
      <c r="A21" s="85" t="s">
        <v>316</v>
      </c>
      <c r="B21" s="165">
        <v>0</v>
      </c>
      <c r="C21" s="165">
        <v>0</v>
      </c>
      <c r="D21" s="165">
        <f t="shared" si="7"/>
        <v>0</v>
      </c>
      <c r="E21" s="165">
        <v>0</v>
      </c>
      <c r="F21" s="165">
        <v>0</v>
      </c>
      <c r="G21" s="169">
        <f t="shared" ref="G21:G27" si="9">D21-E21</f>
        <v>0</v>
      </c>
    </row>
    <row r="22" spans="1:7" x14ac:dyDescent="0.25">
      <c r="A22" s="85" t="s">
        <v>317</v>
      </c>
      <c r="B22" s="166">
        <v>8401</v>
      </c>
      <c r="C22" s="166">
        <v>0</v>
      </c>
      <c r="D22" s="165">
        <f t="shared" si="7"/>
        <v>8401</v>
      </c>
      <c r="E22" s="166">
        <v>6559.7</v>
      </c>
      <c r="F22" s="166">
        <v>6559.7</v>
      </c>
      <c r="G22" s="168">
        <f t="shared" si="9"/>
        <v>1841.3000000000002</v>
      </c>
    </row>
    <row r="23" spans="1:7" x14ac:dyDescent="0.25">
      <c r="A23" s="85" t="s">
        <v>318</v>
      </c>
      <c r="B23" s="166">
        <v>1127</v>
      </c>
      <c r="C23" s="166">
        <v>0</v>
      </c>
      <c r="D23" s="165">
        <f t="shared" si="7"/>
        <v>1127</v>
      </c>
      <c r="E23" s="166">
        <v>0</v>
      </c>
      <c r="F23" s="166">
        <v>0</v>
      </c>
      <c r="G23" s="168">
        <f t="shared" si="9"/>
        <v>1127</v>
      </c>
    </row>
    <row r="24" spans="1:7" x14ac:dyDescent="0.25">
      <c r="A24" s="85" t="s">
        <v>319</v>
      </c>
      <c r="B24" s="166">
        <v>11121</v>
      </c>
      <c r="C24" s="166">
        <v>0</v>
      </c>
      <c r="D24" s="165">
        <f t="shared" si="7"/>
        <v>11121</v>
      </c>
      <c r="E24" s="166">
        <v>11029.32</v>
      </c>
      <c r="F24" s="166">
        <v>11029.32</v>
      </c>
      <c r="G24" s="168">
        <f t="shared" si="9"/>
        <v>91.680000000000291</v>
      </c>
    </row>
    <row r="25" spans="1:7" x14ac:dyDescent="0.25">
      <c r="A25" s="85" t="s">
        <v>320</v>
      </c>
      <c r="B25" s="166">
        <v>2625</v>
      </c>
      <c r="C25" s="166">
        <v>-2625</v>
      </c>
      <c r="D25" s="165">
        <f t="shared" si="7"/>
        <v>0</v>
      </c>
      <c r="E25" s="166">
        <v>0</v>
      </c>
      <c r="F25" s="166">
        <v>0</v>
      </c>
      <c r="G25" s="168">
        <f t="shared" si="9"/>
        <v>0</v>
      </c>
    </row>
    <row r="26" spans="1:7" x14ac:dyDescent="0.25">
      <c r="A26" s="85" t="s">
        <v>321</v>
      </c>
      <c r="B26" s="165">
        <v>0</v>
      </c>
      <c r="C26" s="165">
        <v>0</v>
      </c>
      <c r="D26" s="165">
        <f t="shared" si="7"/>
        <v>0</v>
      </c>
      <c r="E26" s="165">
        <v>0</v>
      </c>
      <c r="F26" s="165">
        <v>0</v>
      </c>
      <c r="G26" s="169">
        <f t="shared" si="9"/>
        <v>0</v>
      </c>
    </row>
    <row r="27" spans="1:7" x14ac:dyDescent="0.25">
      <c r="A27" s="85" t="s">
        <v>322</v>
      </c>
      <c r="B27" s="165">
        <v>0</v>
      </c>
      <c r="C27" s="165">
        <v>0</v>
      </c>
      <c r="D27" s="165">
        <f t="shared" si="7"/>
        <v>0</v>
      </c>
      <c r="E27" s="165">
        <v>0</v>
      </c>
      <c r="F27" s="165">
        <v>0</v>
      </c>
      <c r="G27" s="75">
        <f t="shared" si="9"/>
        <v>0</v>
      </c>
    </row>
    <row r="28" spans="1:7" x14ac:dyDescent="0.25">
      <c r="A28" s="84" t="s">
        <v>323</v>
      </c>
      <c r="B28" s="165">
        <f>SUM(B29:B37)</f>
        <v>137032</v>
      </c>
      <c r="C28" s="165">
        <f t="shared" ref="C28" si="10">SUM(C29:C37)</f>
        <v>261618</v>
      </c>
      <c r="D28" s="165">
        <f t="shared" ref="B28:G28" si="11">SUM(D29:D37)</f>
        <v>398650</v>
      </c>
      <c r="E28" s="165">
        <f t="shared" si="11"/>
        <v>382736.67</v>
      </c>
      <c r="F28" s="165">
        <f t="shared" si="11"/>
        <v>382736.67</v>
      </c>
      <c r="G28" s="83">
        <f t="shared" si="11"/>
        <v>15913.330000000002</v>
      </c>
    </row>
    <row r="29" spans="1:7" x14ac:dyDescent="0.25">
      <c r="A29" s="85" t="s">
        <v>324</v>
      </c>
      <c r="B29" s="166">
        <v>28246</v>
      </c>
      <c r="C29" s="166">
        <v>15000</v>
      </c>
      <c r="D29" s="165">
        <f t="shared" ref="D29:D37" si="12">B29+C29</f>
        <v>43246</v>
      </c>
      <c r="E29" s="166">
        <v>36422.699999999997</v>
      </c>
      <c r="F29" s="166">
        <v>36422.699999999997</v>
      </c>
      <c r="G29" s="168">
        <f t="shared" ref="G29:G37" si="13">D29-E29</f>
        <v>6823.3000000000029</v>
      </c>
    </row>
    <row r="30" spans="1:7" x14ac:dyDescent="0.25">
      <c r="A30" s="85" t="s">
        <v>325</v>
      </c>
      <c r="B30" s="166">
        <v>5251</v>
      </c>
      <c r="C30" s="166">
        <v>0</v>
      </c>
      <c r="D30" s="165">
        <f t="shared" si="12"/>
        <v>5251</v>
      </c>
      <c r="E30" s="166">
        <v>5250</v>
      </c>
      <c r="F30" s="166">
        <v>5250</v>
      </c>
      <c r="G30" s="168">
        <f t="shared" si="13"/>
        <v>1</v>
      </c>
    </row>
    <row r="31" spans="1:7" x14ac:dyDescent="0.25">
      <c r="A31" s="85" t="s">
        <v>326</v>
      </c>
      <c r="B31" s="166">
        <v>1</v>
      </c>
      <c r="C31" s="166">
        <v>0</v>
      </c>
      <c r="D31" s="165">
        <f t="shared" si="12"/>
        <v>1</v>
      </c>
      <c r="E31" s="166">
        <v>0</v>
      </c>
      <c r="F31" s="166">
        <v>0</v>
      </c>
      <c r="G31" s="168">
        <f t="shared" si="13"/>
        <v>1</v>
      </c>
    </row>
    <row r="32" spans="1:7" x14ac:dyDescent="0.25">
      <c r="A32" s="85" t="s">
        <v>327</v>
      </c>
      <c r="B32" s="166">
        <v>7875</v>
      </c>
      <c r="C32" s="166">
        <v>0</v>
      </c>
      <c r="D32" s="165">
        <f t="shared" si="12"/>
        <v>7875</v>
      </c>
      <c r="E32" s="166">
        <v>4864.97</v>
      </c>
      <c r="F32" s="166">
        <v>4864.97</v>
      </c>
      <c r="G32" s="168">
        <f t="shared" si="13"/>
        <v>3010.0299999999997</v>
      </c>
    </row>
    <row r="33" spans="1:7" ht="14.45" customHeight="1" x14ac:dyDescent="0.25">
      <c r="A33" s="85" t="s">
        <v>328</v>
      </c>
      <c r="B33" s="166">
        <v>6825</v>
      </c>
      <c r="C33" s="166">
        <v>34800</v>
      </c>
      <c r="D33" s="165">
        <f t="shared" si="12"/>
        <v>41625</v>
      </c>
      <c r="E33" s="166">
        <v>40050</v>
      </c>
      <c r="F33" s="166">
        <v>40050</v>
      </c>
      <c r="G33" s="168">
        <f t="shared" si="13"/>
        <v>1575</v>
      </c>
    </row>
    <row r="34" spans="1:7" ht="14.45" customHeight="1" x14ac:dyDescent="0.25">
      <c r="A34" s="85" t="s">
        <v>329</v>
      </c>
      <c r="B34" s="166">
        <v>13652</v>
      </c>
      <c r="C34" s="166">
        <v>-13000</v>
      </c>
      <c r="D34" s="165">
        <f t="shared" si="12"/>
        <v>652</v>
      </c>
      <c r="E34" s="166">
        <v>0</v>
      </c>
      <c r="F34" s="166">
        <v>0</v>
      </c>
      <c r="G34" s="168">
        <f t="shared" si="13"/>
        <v>652</v>
      </c>
    </row>
    <row r="35" spans="1:7" ht="14.45" customHeight="1" x14ac:dyDescent="0.25">
      <c r="A35" s="85" t="s">
        <v>330</v>
      </c>
      <c r="B35" s="166">
        <v>4200</v>
      </c>
      <c r="C35" s="166">
        <v>-2000</v>
      </c>
      <c r="D35" s="165">
        <f t="shared" si="12"/>
        <v>2200</v>
      </c>
      <c r="E35" s="166">
        <v>1471</v>
      </c>
      <c r="F35" s="166">
        <v>1471</v>
      </c>
      <c r="G35" s="168">
        <f t="shared" si="13"/>
        <v>729</v>
      </c>
    </row>
    <row r="36" spans="1:7" ht="14.45" customHeight="1" x14ac:dyDescent="0.25">
      <c r="A36" s="85" t="s">
        <v>331</v>
      </c>
      <c r="B36" s="166">
        <v>23207</v>
      </c>
      <c r="C36" s="166">
        <v>200818</v>
      </c>
      <c r="D36" s="165">
        <f t="shared" si="12"/>
        <v>224025</v>
      </c>
      <c r="E36" s="166">
        <v>223044</v>
      </c>
      <c r="F36" s="166">
        <v>223044</v>
      </c>
      <c r="G36" s="168">
        <f t="shared" si="13"/>
        <v>981</v>
      </c>
    </row>
    <row r="37" spans="1:7" ht="14.45" customHeight="1" x14ac:dyDescent="0.25">
      <c r="A37" s="85" t="s">
        <v>332</v>
      </c>
      <c r="B37" s="166">
        <v>47775</v>
      </c>
      <c r="C37" s="166">
        <v>26000</v>
      </c>
      <c r="D37" s="165">
        <f t="shared" si="12"/>
        <v>73775</v>
      </c>
      <c r="E37" s="166">
        <v>71634</v>
      </c>
      <c r="F37" s="166">
        <v>71634</v>
      </c>
      <c r="G37" s="168">
        <f t="shared" si="13"/>
        <v>2141</v>
      </c>
    </row>
    <row r="38" spans="1:7" x14ac:dyDescent="0.25">
      <c r="A38" s="84" t="s">
        <v>333</v>
      </c>
      <c r="B38" s="165">
        <f>SUM(B39:B47)</f>
        <v>52500</v>
      </c>
      <c r="C38" s="165">
        <f t="shared" ref="C38" si="14">SUM(C39:C47)</f>
        <v>0</v>
      </c>
      <c r="D38" s="165">
        <f t="shared" ref="B38:G38" si="15">SUM(D39:D47)</f>
        <v>52500</v>
      </c>
      <c r="E38" s="165">
        <f t="shared" si="15"/>
        <v>49158</v>
      </c>
      <c r="F38" s="165">
        <f t="shared" si="15"/>
        <v>49158</v>
      </c>
      <c r="G38" s="83">
        <f t="shared" si="15"/>
        <v>3342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16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16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16"/>
        <v>0</v>
      </c>
    </row>
    <row r="43" spans="1:7" x14ac:dyDescent="0.25">
      <c r="A43" s="85" t="s">
        <v>338</v>
      </c>
      <c r="B43" s="166">
        <v>52500</v>
      </c>
      <c r="C43" s="166">
        <v>0</v>
      </c>
      <c r="D43" s="165">
        <f t="shared" ref="D43" si="17">B43+C43</f>
        <v>52500</v>
      </c>
      <c r="E43" s="166">
        <v>49158</v>
      </c>
      <c r="F43" s="166">
        <v>49158</v>
      </c>
      <c r="G43" s="165">
        <f t="shared" si="16"/>
        <v>3342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16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16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16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16"/>
        <v>0</v>
      </c>
    </row>
    <row r="48" spans="1:7" x14ac:dyDescent="0.25">
      <c r="A48" s="84" t="s">
        <v>343</v>
      </c>
      <c r="B48" s="83">
        <f t="shared" ref="B48:G48" si="18">SUM(B49:B57)</f>
        <v>3</v>
      </c>
      <c r="C48" s="83">
        <f t="shared" si="18"/>
        <v>0</v>
      </c>
      <c r="D48" s="83">
        <f t="shared" si="18"/>
        <v>3</v>
      </c>
      <c r="E48" s="83">
        <f t="shared" si="18"/>
        <v>0</v>
      </c>
      <c r="F48" s="83">
        <f t="shared" si="18"/>
        <v>0</v>
      </c>
      <c r="G48" s="83">
        <f t="shared" si="18"/>
        <v>3</v>
      </c>
    </row>
    <row r="49" spans="1:7" x14ac:dyDescent="0.25">
      <c r="A49" s="85" t="s">
        <v>344</v>
      </c>
      <c r="B49" s="167">
        <v>3</v>
      </c>
      <c r="C49" s="75">
        <v>0</v>
      </c>
      <c r="D49" s="168">
        <f t="shared" ref="D49" si="19">B49+C49</f>
        <v>3</v>
      </c>
      <c r="E49" s="169">
        <v>0</v>
      </c>
      <c r="F49" s="169">
        <v>0</v>
      </c>
      <c r="G49" s="168">
        <f t="shared" ref="G49" si="20">D49-E49</f>
        <v>3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21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21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21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21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21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21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21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21"/>
        <v>0</v>
      </c>
    </row>
    <row r="58" spans="1:7" x14ac:dyDescent="0.25">
      <c r="A58" s="84" t="s">
        <v>353</v>
      </c>
      <c r="B58" s="83">
        <f t="shared" ref="B58:G58" si="22">SUM(B59:B61)</f>
        <v>0</v>
      </c>
      <c r="C58" s="83">
        <f t="shared" si="22"/>
        <v>0</v>
      </c>
      <c r="D58" s="83">
        <f t="shared" si="22"/>
        <v>0</v>
      </c>
      <c r="E58" s="83">
        <f t="shared" si="22"/>
        <v>0</v>
      </c>
      <c r="F58" s="83">
        <f t="shared" si="22"/>
        <v>0</v>
      </c>
      <c r="G58" s="83">
        <f t="shared" si="22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23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23"/>
        <v>0</v>
      </c>
    </row>
    <row r="62" spans="1:7" x14ac:dyDescent="0.25">
      <c r="A62" s="84" t="s">
        <v>357</v>
      </c>
      <c r="B62" s="83">
        <f t="shared" ref="B62:G62" si="24">SUM(B63:B67,B69:B70)</f>
        <v>0</v>
      </c>
      <c r="C62" s="83">
        <f t="shared" si="24"/>
        <v>0</v>
      </c>
      <c r="D62" s="83">
        <f t="shared" si="24"/>
        <v>0</v>
      </c>
      <c r="E62" s="83">
        <f t="shared" si="24"/>
        <v>0</v>
      </c>
      <c r="F62" s="83">
        <f t="shared" si="24"/>
        <v>0</v>
      </c>
      <c r="G62" s="83">
        <f t="shared" si="24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25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25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25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25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25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25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25"/>
        <v>0</v>
      </c>
    </row>
    <row r="71" spans="1:7" x14ac:dyDescent="0.25">
      <c r="A71" s="84" t="s">
        <v>366</v>
      </c>
      <c r="B71" s="83">
        <f t="shared" ref="B71:G71" si="26">SUM(B72:B74)</f>
        <v>0</v>
      </c>
      <c r="C71" s="83">
        <f t="shared" si="26"/>
        <v>0</v>
      </c>
      <c r="D71" s="83">
        <f t="shared" si="26"/>
        <v>0</v>
      </c>
      <c r="E71" s="83">
        <f t="shared" si="26"/>
        <v>0</v>
      </c>
      <c r="F71" s="83">
        <f t="shared" si="26"/>
        <v>0</v>
      </c>
      <c r="G71" s="83">
        <f t="shared" si="26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7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7"/>
        <v>0</v>
      </c>
    </row>
    <row r="75" spans="1:7" x14ac:dyDescent="0.25">
      <c r="A75" s="84" t="s">
        <v>370</v>
      </c>
      <c r="B75" s="83">
        <f t="shared" ref="B75:G75" si="28">SUM(B76:B82)</f>
        <v>0</v>
      </c>
      <c r="C75" s="83">
        <f t="shared" si="28"/>
        <v>0</v>
      </c>
      <c r="D75" s="83">
        <f t="shared" si="28"/>
        <v>0</v>
      </c>
      <c r="E75" s="83">
        <f t="shared" si="28"/>
        <v>0</v>
      </c>
      <c r="F75" s="83">
        <f t="shared" si="28"/>
        <v>0</v>
      </c>
      <c r="G75" s="83">
        <f t="shared" si="28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9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9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9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9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9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30">SUM(B85,B93,B103,B113,B123,B133,B137,B146,B150)</f>
        <v>0</v>
      </c>
      <c r="C84" s="83">
        <f t="shared" si="30"/>
        <v>0</v>
      </c>
      <c r="D84" s="83">
        <f t="shared" si="30"/>
        <v>0</v>
      </c>
      <c r="E84" s="83">
        <f t="shared" si="30"/>
        <v>0</v>
      </c>
      <c r="F84" s="83">
        <f t="shared" si="30"/>
        <v>0</v>
      </c>
      <c r="G84" s="83">
        <f t="shared" si="30"/>
        <v>0</v>
      </c>
    </row>
    <row r="85" spans="1:7" x14ac:dyDescent="0.25">
      <c r="A85" s="84" t="s">
        <v>305</v>
      </c>
      <c r="B85" s="83">
        <f t="shared" ref="B85:G85" si="31">SUM(B86:B92)</f>
        <v>0</v>
      </c>
      <c r="C85" s="83">
        <f t="shared" si="31"/>
        <v>0</v>
      </c>
      <c r="D85" s="83">
        <f t="shared" si="31"/>
        <v>0</v>
      </c>
      <c r="E85" s="83">
        <f t="shared" si="31"/>
        <v>0</v>
      </c>
      <c r="F85" s="83">
        <f t="shared" si="31"/>
        <v>0</v>
      </c>
      <c r="G85" s="83">
        <f t="shared" si="3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3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3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3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3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3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32"/>
        <v>0</v>
      </c>
    </row>
    <row r="93" spans="1:7" x14ac:dyDescent="0.25">
      <c r="A93" s="84" t="s">
        <v>313</v>
      </c>
      <c r="B93" s="83">
        <f t="shared" ref="B93:G93" si="33">SUM(B94:B102)</f>
        <v>0</v>
      </c>
      <c r="C93" s="83">
        <f t="shared" si="33"/>
        <v>0</v>
      </c>
      <c r="D93" s="83">
        <f t="shared" si="33"/>
        <v>0</v>
      </c>
      <c r="E93" s="83">
        <f t="shared" si="33"/>
        <v>0</v>
      </c>
      <c r="F93" s="83">
        <f t="shared" si="33"/>
        <v>0</v>
      </c>
      <c r="G93" s="83">
        <f t="shared" si="3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3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3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3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3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3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3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3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35"/>
        <v>0</v>
      </c>
    </row>
    <row r="113" spans="1:7" x14ac:dyDescent="0.25">
      <c r="A113" s="84" t="s">
        <v>333</v>
      </c>
      <c r="B113" s="83">
        <f t="shared" ref="B113:G113" si="36">SUM(B114:B122)</f>
        <v>0</v>
      </c>
      <c r="C113" s="83">
        <f t="shared" si="36"/>
        <v>0</v>
      </c>
      <c r="D113" s="83">
        <f t="shared" si="36"/>
        <v>0</v>
      </c>
      <c r="E113" s="83">
        <f t="shared" si="36"/>
        <v>0</v>
      </c>
      <c r="F113" s="83">
        <f t="shared" si="36"/>
        <v>0</v>
      </c>
      <c r="G113" s="83">
        <f t="shared" si="3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3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3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3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3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3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3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3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37"/>
        <v>0</v>
      </c>
    </row>
    <row r="123" spans="1:7" x14ac:dyDescent="0.25">
      <c r="A123" s="84" t="s">
        <v>343</v>
      </c>
      <c r="B123" s="83">
        <f t="shared" ref="B123:G123" si="38">SUM(B124:B132)</f>
        <v>0</v>
      </c>
      <c r="C123" s="83">
        <f t="shared" si="38"/>
        <v>0</v>
      </c>
      <c r="D123" s="83">
        <f t="shared" si="38"/>
        <v>0</v>
      </c>
      <c r="E123" s="83">
        <f t="shared" si="38"/>
        <v>0</v>
      </c>
      <c r="F123" s="83">
        <f t="shared" si="38"/>
        <v>0</v>
      </c>
      <c r="G123" s="83">
        <f t="shared" si="3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3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3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3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3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3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3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3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39"/>
        <v>0</v>
      </c>
    </row>
    <row r="133" spans="1:7" x14ac:dyDescent="0.25">
      <c r="A133" s="84" t="s">
        <v>353</v>
      </c>
      <c r="B133" s="83">
        <f t="shared" ref="B133:G133" si="40">SUM(B134:B136)</f>
        <v>0</v>
      </c>
      <c r="C133" s="83">
        <f t="shared" si="40"/>
        <v>0</v>
      </c>
      <c r="D133" s="83">
        <f t="shared" si="40"/>
        <v>0</v>
      </c>
      <c r="E133" s="83">
        <f t="shared" si="40"/>
        <v>0</v>
      </c>
      <c r="F133" s="83">
        <f t="shared" si="40"/>
        <v>0</v>
      </c>
      <c r="G133" s="83">
        <f t="shared" si="4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4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41"/>
        <v>0</v>
      </c>
    </row>
    <row r="137" spans="1:7" x14ac:dyDescent="0.25">
      <c r="A137" s="84" t="s">
        <v>357</v>
      </c>
      <c r="B137" s="83">
        <f t="shared" ref="B137:G137" si="42">SUM(B138:B142,B144:B145)</f>
        <v>0</v>
      </c>
      <c r="C137" s="83">
        <f t="shared" si="42"/>
        <v>0</v>
      </c>
      <c r="D137" s="83">
        <f t="shared" si="42"/>
        <v>0</v>
      </c>
      <c r="E137" s="83">
        <f t="shared" si="42"/>
        <v>0</v>
      </c>
      <c r="F137" s="83">
        <f t="shared" si="42"/>
        <v>0</v>
      </c>
      <c r="G137" s="83">
        <f t="shared" si="4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4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4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4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4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4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4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43"/>
        <v>0</v>
      </c>
    </row>
    <row r="146" spans="1:7" x14ac:dyDescent="0.25">
      <c r="A146" s="84" t="s">
        <v>366</v>
      </c>
      <c r="B146" s="83">
        <f t="shared" ref="B146:G146" si="44">SUM(B147:B149)</f>
        <v>0</v>
      </c>
      <c r="C146" s="83">
        <f t="shared" si="44"/>
        <v>0</v>
      </c>
      <c r="D146" s="83">
        <f t="shared" si="44"/>
        <v>0</v>
      </c>
      <c r="E146" s="83">
        <f t="shared" si="44"/>
        <v>0</v>
      </c>
      <c r="F146" s="83">
        <f t="shared" si="44"/>
        <v>0</v>
      </c>
      <c r="G146" s="83">
        <f t="shared" si="4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4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45"/>
        <v>0</v>
      </c>
    </row>
    <row r="150" spans="1:7" x14ac:dyDescent="0.25">
      <c r="A150" s="84" t="s">
        <v>370</v>
      </c>
      <c r="B150" s="83">
        <f t="shared" ref="B150:G150" si="46">SUM(B151:B157)</f>
        <v>0</v>
      </c>
      <c r="C150" s="83">
        <f t="shared" si="46"/>
        <v>0</v>
      </c>
      <c r="D150" s="83">
        <f t="shared" si="46"/>
        <v>0</v>
      </c>
      <c r="E150" s="83">
        <f t="shared" si="46"/>
        <v>0</v>
      </c>
      <c r="F150" s="83">
        <f t="shared" si="46"/>
        <v>0</v>
      </c>
      <c r="G150" s="83">
        <f t="shared" si="4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4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4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4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4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4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4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48">B9+B84</f>
        <v>2798787</v>
      </c>
      <c r="C159" s="90">
        <f t="shared" si="48"/>
        <v>251318</v>
      </c>
      <c r="D159" s="90">
        <f t="shared" si="48"/>
        <v>3050105</v>
      </c>
      <c r="E159" s="90">
        <f t="shared" si="48"/>
        <v>2836042.87</v>
      </c>
      <c r="F159" s="90">
        <f t="shared" si="48"/>
        <v>2836042.87</v>
      </c>
      <c r="G159" s="90">
        <f t="shared" si="48"/>
        <v>214062.12999999995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39:C42 B50:G57 B48:C48 B59:G61 B58:F58 B63:G70 B62:F62 B71:F92 B94:F159 B93:C93 E93:F93 B44:C47 E39:F42 E48:F48 E44:F47 D44:D47 D48 D39:D42 D49 G44:G47 G26:G27 G16:G17 G14 G39:G42 G21 G12:G13 G22:G25 G15 G19:G20 G29:G37 G49 G11" unlockedFormula="1"/>
    <ignoredError sqref="G58 G62 G71:G159 G48 G38 G28 G18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0"/>
  <sheetViews>
    <sheetView showGridLines="0" zoomScale="75" zoomScaleNormal="75" workbookViewId="0">
      <selection activeCell="I26" sqref="I2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9" t="s">
        <v>380</v>
      </c>
      <c r="B1" s="190"/>
      <c r="C1" s="190"/>
      <c r="D1" s="190"/>
      <c r="E1" s="190"/>
      <c r="F1" s="190"/>
      <c r="G1" s="191"/>
    </row>
    <row r="2" spans="1:7" ht="15" customHeight="1" x14ac:dyDescent="0.25">
      <c r="A2" s="110" t="str">
        <f>'Formato 1'!A2</f>
        <v>Casa de la Cultura, Moroleón,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01 de Enero al 31 de Diciembre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4" t="s">
        <v>4</v>
      </c>
      <c r="B7" s="186" t="s">
        <v>298</v>
      </c>
      <c r="C7" s="186"/>
      <c r="D7" s="186"/>
      <c r="E7" s="186"/>
      <c r="F7" s="186"/>
      <c r="G7" s="188" t="s">
        <v>299</v>
      </c>
    </row>
    <row r="8" spans="1:7" ht="30" x14ac:dyDescent="0.25">
      <c r="A8" s="18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87"/>
    </row>
    <row r="9" spans="1:7" ht="15.75" customHeight="1" x14ac:dyDescent="0.25">
      <c r="A9" s="26" t="s">
        <v>382</v>
      </c>
      <c r="B9" s="30">
        <f>SUM(B10:B17)</f>
        <v>2798787</v>
      </c>
      <c r="C9" s="30">
        <f t="shared" ref="C9:G9" si="0">SUM(C10:C17)</f>
        <v>251318</v>
      </c>
      <c r="D9" s="30">
        <f t="shared" si="0"/>
        <v>3050105</v>
      </c>
      <c r="E9" s="30">
        <f t="shared" si="0"/>
        <v>2836042.87</v>
      </c>
      <c r="F9" s="30">
        <f t="shared" si="0"/>
        <v>2836042.87</v>
      </c>
      <c r="G9" s="30">
        <f t="shared" si="0"/>
        <v>214062.12999999989</v>
      </c>
    </row>
    <row r="10" spans="1:7" x14ac:dyDescent="0.25">
      <c r="A10" s="63" t="s">
        <v>383</v>
      </c>
      <c r="B10" s="170">
        <v>2798787</v>
      </c>
      <c r="C10" s="170">
        <v>251318</v>
      </c>
      <c r="D10" s="171">
        <f>B10+C10</f>
        <v>3050105</v>
      </c>
      <c r="E10" s="170">
        <v>2836042.87</v>
      </c>
      <c r="F10" s="170">
        <v>2836042.87</v>
      </c>
      <c r="G10" s="171">
        <f>D10-E10</f>
        <v>214062.12999999989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2798787</v>
      </c>
      <c r="C29" s="4">
        <f t="shared" ref="C29:G29" si="2">SUM(C19,C9)</f>
        <v>251318</v>
      </c>
      <c r="D29" s="4">
        <f t="shared" si="2"/>
        <v>3050105</v>
      </c>
      <c r="E29" s="4">
        <f t="shared" si="2"/>
        <v>2836042.87</v>
      </c>
      <c r="F29" s="4">
        <f t="shared" si="2"/>
        <v>2836042.87</v>
      </c>
      <c r="G29" s="4">
        <f t="shared" si="2"/>
        <v>214062.12999999989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43" zoomScale="75" zoomScaleNormal="75" workbookViewId="0">
      <selection activeCell="B19" sqref="B19:G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5" t="s">
        <v>392</v>
      </c>
      <c r="B1" s="196"/>
      <c r="C1" s="196"/>
      <c r="D1" s="196"/>
      <c r="E1" s="196"/>
      <c r="F1" s="196"/>
      <c r="G1" s="196"/>
    </row>
    <row r="2" spans="1:7" x14ac:dyDescent="0.25">
      <c r="A2" s="110" t="str">
        <f>'Formato 1'!A2</f>
        <v>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01 de Enero al 31 de Diciembre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4" t="s">
        <v>4</v>
      </c>
      <c r="B7" s="192" t="s">
        <v>298</v>
      </c>
      <c r="C7" s="193"/>
      <c r="D7" s="193"/>
      <c r="E7" s="193"/>
      <c r="F7" s="194"/>
      <c r="G7" s="188" t="s">
        <v>395</v>
      </c>
    </row>
    <row r="8" spans="1:7" ht="30" x14ac:dyDescent="0.25">
      <c r="A8" s="18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87"/>
    </row>
    <row r="9" spans="1:7" ht="16.5" customHeight="1" x14ac:dyDescent="0.25">
      <c r="A9" s="26" t="s">
        <v>397</v>
      </c>
      <c r="B9" s="30">
        <f>SUM(B10,B19,B27,B37)</f>
        <v>2798787</v>
      </c>
      <c r="C9" s="30">
        <f t="shared" ref="C9:G9" si="0">SUM(C10,C19,C27,C37)</f>
        <v>251318</v>
      </c>
      <c r="D9" s="30">
        <f t="shared" si="0"/>
        <v>3050105</v>
      </c>
      <c r="E9" s="30">
        <f t="shared" si="0"/>
        <v>2836042.87</v>
      </c>
      <c r="F9" s="30">
        <f t="shared" si="0"/>
        <v>2836042.87</v>
      </c>
      <c r="G9" s="30">
        <f t="shared" si="0"/>
        <v>214062.12999999989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173">
        <f>SUM(B20:B26)</f>
        <v>2798787</v>
      </c>
      <c r="C19" s="173">
        <f t="shared" ref="C19:G19" si="2">SUM(C20:C26)</f>
        <v>251318</v>
      </c>
      <c r="D19" s="173">
        <f t="shared" si="2"/>
        <v>3050105</v>
      </c>
      <c r="E19" s="173">
        <f t="shared" si="2"/>
        <v>2836042.87</v>
      </c>
      <c r="F19" s="173">
        <f t="shared" si="2"/>
        <v>2836042.87</v>
      </c>
      <c r="G19" s="173">
        <f t="shared" si="2"/>
        <v>214062.12999999989</v>
      </c>
    </row>
    <row r="20" spans="1:7" x14ac:dyDescent="0.25">
      <c r="A20" s="77" t="s">
        <v>408</v>
      </c>
      <c r="B20" s="173">
        <v>0</v>
      </c>
      <c r="C20" s="173">
        <v>0</v>
      </c>
      <c r="D20" s="173">
        <f t="shared" ref="D20:D23" si="3">B20+C20</f>
        <v>0</v>
      </c>
      <c r="E20" s="173">
        <v>0</v>
      </c>
      <c r="F20" s="173">
        <v>0</v>
      </c>
      <c r="G20" s="173">
        <f t="shared" ref="G20:G23" si="4">D20-E20</f>
        <v>0</v>
      </c>
    </row>
    <row r="21" spans="1:7" x14ac:dyDescent="0.25">
      <c r="A21" s="77" t="s">
        <v>409</v>
      </c>
      <c r="B21" s="173">
        <v>0</v>
      </c>
      <c r="C21" s="173">
        <v>0</v>
      </c>
      <c r="D21" s="173">
        <f t="shared" si="3"/>
        <v>0</v>
      </c>
      <c r="E21" s="173">
        <v>0</v>
      </c>
      <c r="F21" s="173">
        <v>0</v>
      </c>
      <c r="G21" s="173">
        <f t="shared" si="4"/>
        <v>0</v>
      </c>
    </row>
    <row r="22" spans="1:7" x14ac:dyDescent="0.25">
      <c r="A22" s="77" t="s">
        <v>410</v>
      </c>
      <c r="B22" s="173">
        <v>0</v>
      </c>
      <c r="C22" s="173">
        <v>0</v>
      </c>
      <c r="D22" s="173">
        <f t="shared" si="3"/>
        <v>0</v>
      </c>
      <c r="E22" s="173">
        <v>0</v>
      </c>
      <c r="F22" s="173">
        <v>0</v>
      </c>
      <c r="G22" s="173">
        <f t="shared" si="4"/>
        <v>0</v>
      </c>
    </row>
    <row r="23" spans="1:7" x14ac:dyDescent="0.25">
      <c r="A23" s="77" t="s">
        <v>411</v>
      </c>
      <c r="B23" s="172">
        <v>2798787</v>
      </c>
      <c r="C23" s="172">
        <v>251318</v>
      </c>
      <c r="D23" s="173">
        <f t="shared" si="3"/>
        <v>3050105</v>
      </c>
      <c r="E23" s="172">
        <v>2836042.87</v>
      </c>
      <c r="F23" s="172">
        <v>2836042.87</v>
      </c>
      <c r="G23" s="173">
        <f t="shared" si="4"/>
        <v>214062.12999999989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5">SUM(C28:C36)</f>
        <v>0</v>
      </c>
      <c r="D27" s="47">
        <f t="shared" si="5"/>
        <v>0</v>
      </c>
      <c r="E27" s="47">
        <f t="shared" si="5"/>
        <v>0</v>
      </c>
      <c r="F27" s="47">
        <f t="shared" si="5"/>
        <v>0</v>
      </c>
      <c r="G27" s="47">
        <f t="shared" si="5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6">SUM(C38:C41)</f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7">SUM(C44,C53,C61,C71)</f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8">SUM(C45:C52)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9">SUM(C54:C60)</f>
        <v>0</v>
      </c>
      <c r="D53" s="47">
        <f t="shared" si="9"/>
        <v>0</v>
      </c>
      <c r="E53" s="47">
        <f t="shared" si="9"/>
        <v>0</v>
      </c>
      <c r="F53" s="47">
        <f t="shared" si="9"/>
        <v>0</v>
      </c>
      <c r="G53" s="47">
        <f t="shared" si="9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10">SUM(C62:C70)</f>
        <v>0</v>
      </c>
      <c r="D61" s="47">
        <f t="shared" si="10"/>
        <v>0</v>
      </c>
      <c r="E61" s="47">
        <f t="shared" si="10"/>
        <v>0</v>
      </c>
      <c r="F61" s="47">
        <f t="shared" si="10"/>
        <v>0</v>
      </c>
      <c r="G61" s="47">
        <f t="shared" si="10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11">SUM(C72:C75)</f>
        <v>0</v>
      </c>
      <c r="D71" s="47">
        <f t="shared" si="11"/>
        <v>0</v>
      </c>
      <c r="E71" s="47">
        <f t="shared" si="11"/>
        <v>0</v>
      </c>
      <c r="F71" s="47">
        <f t="shared" si="11"/>
        <v>0</v>
      </c>
      <c r="G71" s="47">
        <f t="shared" si="11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2798787</v>
      </c>
      <c r="C77" s="4">
        <f t="shared" ref="C77:G77" si="12">C43+C9</f>
        <v>251318</v>
      </c>
      <c r="D77" s="4">
        <f t="shared" si="12"/>
        <v>3050105</v>
      </c>
      <c r="E77" s="4">
        <f t="shared" si="12"/>
        <v>2836042.87</v>
      </c>
      <c r="F77" s="4">
        <f t="shared" si="12"/>
        <v>2836042.87</v>
      </c>
      <c r="G77" s="4">
        <f t="shared" si="12"/>
        <v>214062.12999999989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9" t="s">
        <v>431</v>
      </c>
      <c r="B1" s="181"/>
      <c r="C1" s="181"/>
      <c r="D1" s="181"/>
      <c r="E1" s="181"/>
      <c r="F1" s="181"/>
      <c r="G1" s="182"/>
    </row>
    <row r="2" spans="1:7" x14ac:dyDescent="0.25">
      <c r="A2" s="110" t="str">
        <f>'Formato 1'!A2</f>
        <v>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01 de Enero al 31 de Diciembre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4" t="s">
        <v>433</v>
      </c>
      <c r="B7" s="187" t="s">
        <v>298</v>
      </c>
      <c r="C7" s="187"/>
      <c r="D7" s="187"/>
      <c r="E7" s="187"/>
      <c r="F7" s="187"/>
      <c r="G7" s="187" t="s">
        <v>299</v>
      </c>
    </row>
    <row r="8" spans="1:7" ht="30" x14ac:dyDescent="0.25">
      <c r="A8" s="18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97"/>
    </row>
    <row r="9" spans="1:7" ht="15.75" customHeight="1" x14ac:dyDescent="0.25">
      <c r="A9" s="26" t="s">
        <v>434</v>
      </c>
      <c r="B9" s="119">
        <f>SUM(B10,B11,B12,B15,B16,B19)</f>
        <v>2547652</v>
      </c>
      <c r="C9" s="119">
        <f t="shared" ref="C9:G9" si="0">SUM(C10,C11,C12,C15,C16,C19)</f>
        <v>0</v>
      </c>
      <c r="D9" s="119">
        <f t="shared" si="0"/>
        <v>2547652</v>
      </c>
      <c r="E9" s="119">
        <f t="shared" si="0"/>
        <v>2360368.2999999998</v>
      </c>
      <c r="F9" s="119">
        <f t="shared" si="0"/>
        <v>2360368.2999999998</v>
      </c>
      <c r="G9" s="119">
        <f t="shared" si="0"/>
        <v>187283.70000000019</v>
      </c>
    </row>
    <row r="10" spans="1:7" x14ac:dyDescent="0.25">
      <c r="A10" s="58" t="s">
        <v>435</v>
      </c>
      <c r="B10" s="174">
        <v>2547652</v>
      </c>
      <c r="C10" s="174">
        <v>0</v>
      </c>
      <c r="D10" s="175">
        <f>B10+C10</f>
        <v>2547652</v>
      </c>
      <c r="E10" s="174">
        <v>2360368.2999999998</v>
      </c>
      <c r="F10" s="174">
        <v>2360368.2999999998</v>
      </c>
      <c r="G10" s="175">
        <f>D10-E10</f>
        <v>187283.70000000019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2547652</v>
      </c>
      <c r="C33" s="119">
        <f t="shared" ref="C33:G33" si="8">C21+C9</f>
        <v>0</v>
      </c>
      <c r="D33" s="119">
        <f t="shared" si="8"/>
        <v>2547652</v>
      </c>
      <c r="E33" s="119">
        <f t="shared" si="8"/>
        <v>2360368.2999999998</v>
      </c>
      <c r="F33" s="119">
        <f t="shared" si="8"/>
        <v>2360368.2999999998</v>
      </c>
      <c r="G33" s="119">
        <f t="shared" si="8"/>
        <v>187283.70000000019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F12" sqref="F12:G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9" t="s">
        <v>447</v>
      </c>
      <c r="B1" s="181"/>
      <c r="C1" s="181"/>
      <c r="D1" s="181"/>
      <c r="E1" s="181"/>
      <c r="F1" s="181"/>
      <c r="G1" s="182"/>
    </row>
    <row r="2" spans="1:7" x14ac:dyDescent="0.25">
      <c r="A2" s="201" t="str">
        <f>'Formato 1'!A2</f>
        <v>Casa de la Cultura, Moroleón, Gto.</v>
      </c>
      <c r="B2" s="202"/>
      <c r="C2" s="202"/>
      <c r="D2" s="202"/>
      <c r="E2" s="202"/>
      <c r="F2" s="202"/>
      <c r="G2" s="203"/>
    </row>
    <row r="3" spans="1:7" x14ac:dyDescent="0.25">
      <c r="A3" s="198" t="s">
        <v>448</v>
      </c>
      <c r="B3" s="199"/>
      <c r="C3" s="199"/>
      <c r="D3" s="199"/>
      <c r="E3" s="199"/>
      <c r="F3" s="199"/>
      <c r="G3" s="200"/>
    </row>
    <row r="4" spans="1:7" x14ac:dyDescent="0.25">
      <c r="A4" s="198" t="s">
        <v>2</v>
      </c>
      <c r="B4" s="199"/>
      <c r="C4" s="199"/>
      <c r="D4" s="199"/>
      <c r="E4" s="199"/>
      <c r="F4" s="199"/>
      <c r="G4" s="200"/>
    </row>
    <row r="5" spans="1:7" x14ac:dyDescent="0.25">
      <c r="A5" s="192" t="s">
        <v>449</v>
      </c>
      <c r="B5" s="193"/>
      <c r="C5" s="193"/>
      <c r="D5" s="193"/>
      <c r="E5" s="193"/>
      <c r="F5" s="193"/>
      <c r="G5" s="19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2793093.1200000001</v>
      </c>
      <c r="G7" s="119">
        <f t="shared" si="0"/>
        <v>2868967.14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47">
        <v>5172.91</v>
      </c>
      <c r="G12" s="47">
        <v>1554.67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47">
        <v>0</v>
      </c>
      <c r="G13" s="47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47">
        <v>334574.5</v>
      </c>
      <c r="G14" s="47">
        <v>319998.51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47">
        <v>0</v>
      </c>
      <c r="G15" s="47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47">
        <v>0</v>
      </c>
      <c r="G16" s="47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47">
        <v>2453345.71</v>
      </c>
      <c r="G17" s="47">
        <v>2547413.96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2793093.1200000001</v>
      </c>
      <c r="G31" s="119">
        <f t="shared" si="3"/>
        <v>2868967.14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F12:G17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8:G31 B12:E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F8" sqref="F8:G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9" t="s">
        <v>466</v>
      </c>
      <c r="B1" s="181"/>
      <c r="C1" s="181"/>
      <c r="D1" s="181"/>
      <c r="E1" s="181"/>
      <c r="F1" s="181"/>
      <c r="G1" s="182"/>
    </row>
    <row r="2" spans="1:7" x14ac:dyDescent="0.25">
      <c r="A2" s="201" t="str">
        <f>'Formato 1'!A2</f>
        <v>Casa de la Cultura, Moroleón, Gto.</v>
      </c>
      <c r="B2" s="202"/>
      <c r="C2" s="202"/>
      <c r="D2" s="202"/>
      <c r="E2" s="202"/>
      <c r="F2" s="202"/>
      <c r="G2" s="203"/>
    </row>
    <row r="3" spans="1:7" x14ac:dyDescent="0.25">
      <c r="A3" s="198" t="s">
        <v>467</v>
      </c>
      <c r="B3" s="199"/>
      <c r="C3" s="199"/>
      <c r="D3" s="199"/>
      <c r="E3" s="199"/>
      <c r="F3" s="199"/>
      <c r="G3" s="200"/>
    </row>
    <row r="4" spans="1:7" x14ac:dyDescent="0.25">
      <c r="A4" s="198" t="s">
        <v>2</v>
      </c>
      <c r="B4" s="199"/>
      <c r="C4" s="199"/>
      <c r="D4" s="199"/>
      <c r="E4" s="199"/>
      <c r="F4" s="199"/>
      <c r="G4" s="200"/>
    </row>
    <row r="5" spans="1:7" x14ac:dyDescent="0.25">
      <c r="A5" s="192" t="s">
        <v>449</v>
      </c>
      <c r="B5" s="193"/>
      <c r="C5" s="193"/>
      <c r="D5" s="193"/>
      <c r="E5" s="193"/>
      <c r="F5" s="193"/>
      <c r="G5" s="19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-1820396.1800000002</v>
      </c>
      <c r="G7" s="119">
        <f t="shared" si="0"/>
        <v>-2836042.8699999996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47">
        <v>-1410482.04</v>
      </c>
      <c r="G8" s="47">
        <v>-2360368.2999999998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47">
        <v>-51663.87</v>
      </c>
      <c r="G9" s="47">
        <v>-43779.9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47">
        <v>-277187.77</v>
      </c>
      <c r="G10" s="47">
        <v>-382736.67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47">
        <v>-62562.5</v>
      </c>
      <c r="G11" s="47">
        <v>-49158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47">
        <v>-18500</v>
      </c>
      <c r="G12" s="47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-1820396.1800000002</v>
      </c>
      <c r="G29" s="119">
        <f t="shared" si="2"/>
        <v>-2836042.8699999996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 B8:E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tabSelected="1" zoomScale="75" zoomScaleNormal="75" workbookViewId="0">
      <selection activeCell="G33" sqref="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9" t="s">
        <v>482</v>
      </c>
      <c r="B1" s="181"/>
      <c r="C1" s="181"/>
      <c r="D1" s="181"/>
      <c r="E1" s="181"/>
      <c r="F1" s="181"/>
      <c r="G1" s="182"/>
    </row>
    <row r="2" spans="1:7" x14ac:dyDescent="0.25">
      <c r="A2" s="201" t="str">
        <f>'Formato 1'!A2</f>
        <v>Casa de la Cultura, Moroleón, Gto.</v>
      </c>
      <c r="B2" s="202"/>
      <c r="C2" s="202"/>
      <c r="D2" s="202"/>
      <c r="E2" s="202"/>
      <c r="F2" s="202"/>
      <c r="G2" s="203"/>
    </row>
    <row r="3" spans="1:7" x14ac:dyDescent="0.25">
      <c r="A3" s="198" t="s">
        <v>483</v>
      </c>
      <c r="B3" s="199"/>
      <c r="C3" s="199"/>
      <c r="D3" s="199"/>
      <c r="E3" s="199"/>
      <c r="F3" s="199"/>
      <c r="G3" s="200"/>
    </row>
    <row r="4" spans="1:7" x14ac:dyDescent="0.25">
      <c r="A4" s="198" t="s">
        <v>2</v>
      </c>
      <c r="B4" s="199"/>
      <c r="C4" s="199"/>
      <c r="D4" s="199"/>
      <c r="E4" s="199"/>
      <c r="F4" s="199"/>
      <c r="G4" s="20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2793093.1200000001</v>
      </c>
      <c r="G6" s="119">
        <f t="shared" si="0"/>
        <v>2868967.14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47">
        <v>5172.91</v>
      </c>
      <c r="G11" s="47">
        <v>1554.67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47">
        <v>0</v>
      </c>
      <c r="G12" s="47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47">
        <v>334574.5</v>
      </c>
      <c r="G13" s="47">
        <v>319998.51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47">
        <v>0</v>
      </c>
      <c r="G14" s="47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47">
        <v>0</v>
      </c>
      <c r="G15" s="47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47">
        <v>2453345.71</v>
      </c>
      <c r="G16" s="47">
        <v>2547413.96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2793093.1200000001</v>
      </c>
      <c r="G30" s="119">
        <f t="shared" si="3"/>
        <v>2868967.14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F11:G16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30 B11:E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G25" sqref="G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9" t="s">
        <v>507</v>
      </c>
      <c r="B1" s="181"/>
      <c r="C1" s="181"/>
      <c r="D1" s="181"/>
      <c r="E1" s="181"/>
      <c r="F1" s="181"/>
      <c r="G1" s="182"/>
    </row>
    <row r="2" spans="1:7" x14ac:dyDescent="0.25">
      <c r="A2" s="201" t="str">
        <f>'Formato 1'!A2</f>
        <v>Casa de la Cultura, Moroleón, Gto.</v>
      </c>
      <c r="B2" s="202"/>
      <c r="C2" s="202"/>
      <c r="D2" s="202"/>
      <c r="E2" s="202"/>
      <c r="F2" s="202"/>
      <c r="G2" s="203"/>
    </row>
    <row r="3" spans="1:7" x14ac:dyDescent="0.25">
      <c r="A3" s="198" t="s">
        <v>508</v>
      </c>
      <c r="B3" s="199"/>
      <c r="C3" s="199"/>
      <c r="D3" s="199"/>
      <c r="E3" s="199"/>
      <c r="F3" s="199"/>
      <c r="G3" s="200"/>
    </row>
    <row r="4" spans="1:7" x14ac:dyDescent="0.25">
      <c r="A4" s="198" t="s">
        <v>2</v>
      </c>
      <c r="B4" s="199"/>
      <c r="C4" s="199"/>
      <c r="D4" s="199"/>
      <c r="E4" s="199"/>
      <c r="F4" s="199"/>
      <c r="G4" s="20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-1820396.1800000002</v>
      </c>
      <c r="G6" s="119">
        <f t="shared" si="0"/>
        <v>-2875201.7800000003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47">
        <v>-1410482.04</v>
      </c>
      <c r="G7" s="47">
        <v>-2564693.21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47">
        <v>-51663.87</v>
      </c>
      <c r="G8" s="47">
        <v>-37444.85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47">
        <v>-277187.77</v>
      </c>
      <c r="G9" s="47">
        <v>-223477.72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47">
        <v>-62562.5</v>
      </c>
      <c r="G10" s="47">
        <v>-49583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47">
        <v>-18500</v>
      </c>
      <c r="G11" s="47">
        <v>-3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-1820396.1800000002</v>
      </c>
      <c r="G28" s="119">
        <f t="shared" si="2"/>
        <v>-2875201.7800000003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E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9" t="s">
        <v>511</v>
      </c>
      <c r="B1" s="181"/>
      <c r="C1" s="181"/>
      <c r="D1" s="181"/>
      <c r="E1" s="181"/>
      <c r="F1" s="181"/>
    </row>
    <row r="2" spans="1:6" x14ac:dyDescent="0.25">
      <c r="A2" s="201" t="str">
        <f>'Formato 1'!A2</f>
        <v>Casa de la Cultura, Moroleón, Gto.</v>
      </c>
      <c r="B2" s="202"/>
      <c r="C2" s="202"/>
      <c r="D2" s="202"/>
      <c r="E2" s="202"/>
      <c r="F2" s="203"/>
    </row>
    <row r="3" spans="1:6" x14ac:dyDescent="0.25">
      <c r="A3" s="198" t="s">
        <v>512</v>
      </c>
      <c r="B3" s="199"/>
      <c r="C3" s="199"/>
      <c r="D3" s="199"/>
      <c r="E3" s="199"/>
      <c r="F3" s="200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6" t="s">
        <v>447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4" t="s">
        <v>450</v>
      </c>
      <c r="B6" s="36">
        <v>2022</v>
      </c>
      <c r="C6" s="204">
        <f>+B6+1</f>
        <v>2023</v>
      </c>
      <c r="D6" s="204">
        <f>+C6+1</f>
        <v>2024</v>
      </c>
      <c r="E6" s="204">
        <f>+D6+1</f>
        <v>2025</v>
      </c>
      <c r="F6" s="204">
        <f>+E6+1</f>
        <v>2026</v>
      </c>
      <c r="G6" s="204">
        <f>+F6+1</f>
        <v>2027</v>
      </c>
    </row>
    <row r="7" spans="1:7" ht="83.25" customHeight="1" x14ac:dyDescent="0.25">
      <c r="A7" s="205"/>
      <c r="B7" s="70" t="s">
        <v>451</v>
      </c>
      <c r="C7" s="205"/>
      <c r="D7" s="205"/>
      <c r="E7" s="205"/>
      <c r="F7" s="205"/>
      <c r="G7" s="205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7" t="s">
        <v>466</v>
      </c>
      <c r="B1" s="207"/>
      <c r="C1" s="207"/>
      <c r="D1" s="207"/>
      <c r="E1" s="207"/>
      <c r="F1" s="207"/>
      <c r="G1" s="207"/>
    </row>
    <row r="2" spans="1:7" x14ac:dyDescent="0.25">
      <c r="A2" s="128" t="str">
        <f>'Formato 1'!A2</f>
        <v>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08" t="s">
        <v>468</v>
      </c>
      <c r="B6" s="36">
        <v>2022</v>
      </c>
      <c r="C6" s="204">
        <f>+B6+1</f>
        <v>2023</v>
      </c>
      <c r="D6" s="204">
        <f>+C6+1</f>
        <v>2024</v>
      </c>
      <c r="E6" s="204">
        <f>+D6+1</f>
        <v>2025</v>
      </c>
      <c r="F6" s="204">
        <f>+E6+1</f>
        <v>2026</v>
      </c>
      <c r="G6" s="204">
        <f>+F6+1</f>
        <v>2027</v>
      </c>
    </row>
    <row r="7" spans="1:7" ht="57.75" customHeight="1" x14ac:dyDescent="0.25">
      <c r="A7" s="209"/>
      <c r="B7" s="37" t="s">
        <v>451</v>
      </c>
      <c r="C7" s="205"/>
      <c r="D7" s="205"/>
      <c r="E7" s="205"/>
      <c r="F7" s="205"/>
      <c r="G7" s="205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7" t="s">
        <v>482</v>
      </c>
      <c r="B1" s="207"/>
      <c r="C1" s="207"/>
      <c r="D1" s="207"/>
      <c r="E1" s="207"/>
      <c r="F1" s="207"/>
      <c r="G1" s="207"/>
    </row>
    <row r="2" spans="1:7" x14ac:dyDescent="0.25">
      <c r="A2" s="128" t="str">
        <f>'Formato 1'!A2</f>
        <v>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1" t="s">
        <v>450</v>
      </c>
      <c r="B5" s="212">
        <v>2017</v>
      </c>
      <c r="C5" s="212">
        <f>+B5+1</f>
        <v>2018</v>
      </c>
      <c r="D5" s="212">
        <f>+C5+1</f>
        <v>2019</v>
      </c>
      <c r="E5" s="212">
        <f>+D5+1</f>
        <v>2020</v>
      </c>
      <c r="F5" s="212">
        <f>+E5+1</f>
        <v>2021</v>
      </c>
      <c r="G5" s="36">
        <f>+F5+1</f>
        <v>2022</v>
      </c>
    </row>
    <row r="6" spans="1:7" ht="32.25" x14ac:dyDescent="0.25">
      <c r="A6" s="188"/>
      <c r="B6" s="213"/>
      <c r="C6" s="213"/>
      <c r="D6" s="213"/>
      <c r="E6" s="213"/>
      <c r="F6" s="213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0" t="s">
        <v>505</v>
      </c>
      <c r="B39" s="210"/>
      <c r="C39" s="210"/>
      <c r="D39" s="210"/>
      <c r="E39" s="210"/>
      <c r="F39" s="210"/>
      <c r="G39" s="210"/>
    </row>
    <row r="40" spans="1:7" x14ac:dyDescent="0.25">
      <c r="A40" s="210" t="s">
        <v>506</v>
      </c>
      <c r="B40" s="210"/>
      <c r="C40" s="210"/>
      <c r="D40" s="210"/>
      <c r="E40" s="210"/>
      <c r="F40" s="210"/>
      <c r="G40" s="21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7" t="s">
        <v>507</v>
      </c>
      <c r="B1" s="207"/>
      <c r="C1" s="207"/>
      <c r="D1" s="207"/>
      <c r="E1" s="207"/>
      <c r="F1" s="207"/>
      <c r="G1" s="207"/>
    </row>
    <row r="2" spans="1:7" x14ac:dyDescent="0.25">
      <c r="A2" s="128" t="str">
        <f>'Formato 1'!A2</f>
        <v>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468</v>
      </c>
      <c r="B5" s="212">
        <v>2017</v>
      </c>
      <c r="C5" s="212">
        <f>+B5+1</f>
        <v>2018</v>
      </c>
      <c r="D5" s="212">
        <f>+C5+1</f>
        <v>2019</v>
      </c>
      <c r="E5" s="212">
        <f>+D5+1</f>
        <v>2020</v>
      </c>
      <c r="F5" s="212">
        <f>+E5+1</f>
        <v>2021</v>
      </c>
      <c r="G5" s="36">
        <v>2022</v>
      </c>
    </row>
    <row r="6" spans="1:7" ht="48.75" customHeight="1" x14ac:dyDescent="0.25">
      <c r="A6" s="215"/>
      <c r="B6" s="213"/>
      <c r="C6" s="213"/>
      <c r="D6" s="213"/>
      <c r="E6" s="213"/>
      <c r="F6" s="213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0" t="s">
        <v>505</v>
      </c>
      <c r="B32" s="210"/>
      <c r="C32" s="210"/>
      <c r="D32" s="210"/>
      <c r="E32" s="210"/>
      <c r="F32" s="210"/>
      <c r="G32" s="210"/>
    </row>
    <row r="33" spans="1:7" x14ac:dyDescent="0.25">
      <c r="A33" s="210" t="s">
        <v>506</v>
      </c>
      <c r="B33" s="210"/>
      <c r="C33" s="210"/>
      <c r="D33" s="210"/>
      <c r="E33" s="210"/>
      <c r="F33" s="210"/>
      <c r="G33" s="21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6" t="s">
        <v>511</v>
      </c>
      <c r="B1" s="216"/>
      <c r="C1" s="216"/>
      <c r="D1" s="216"/>
      <c r="E1" s="216"/>
      <c r="F1" s="216"/>
    </row>
    <row r="2" spans="1:6" ht="20.100000000000001" customHeight="1" x14ac:dyDescent="0.25">
      <c r="A2" s="110" t="str">
        <f>'Formato 1'!A2</f>
        <v>Casa de la Cultura, Moroleón,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Erika León Mora</cp:lastModifiedBy>
  <cp:revision/>
  <cp:lastPrinted>2024-03-20T14:35:03Z</cp:lastPrinted>
  <dcterms:created xsi:type="dcterms:W3CDTF">2023-03-16T22:14:51Z</dcterms:created>
  <dcterms:modified xsi:type="dcterms:W3CDTF">2025-01-28T21:00:51Z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