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Anual 2024\"/>
    </mc:Choice>
  </mc:AlternateContent>
  <xr:revisionPtr revIDLastSave="0" documentId="13_ncr:1_{726A0FBC-D1B5-46B7-9F24-8A4C1759F147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67" i="60"/>
  <c r="C157" i="60"/>
  <c r="C153" i="60"/>
  <c r="C147" i="60"/>
  <c r="C145" i="60"/>
  <c r="C142" i="60"/>
  <c r="C138" i="60"/>
  <c r="C127" i="60"/>
  <c r="C124" i="60"/>
  <c r="C113" i="60"/>
  <c r="C103" i="60"/>
  <c r="C96" i="60"/>
  <c r="C181" i="60" l="1"/>
  <c r="C156" i="60"/>
  <c r="C166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<sst xmlns="http://schemas.openxmlformats.org/spreadsheetml/2006/main" count="923" uniqueCount="611">
  <si>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</si>
  <si>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</si>
  <si>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</si>
  <si>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</si>
  <si>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</si>
  <si>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</si>
  <si>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</si>
  <si>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</si>
  <si>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</si>
  <si>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</si>
  <si>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</si>
  <si>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</si>
  <si>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</si>
  <si>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</si>
  <si>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</si>
  <si>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</si>
  <si>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</si>
  <si>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</si>
  <si>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</si>
  <si>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</si>
  <si>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</si>
  <si>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</si>
  <si>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</si>
  <si>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</si>
  <si>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</si>
  <si>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</si>
  <si>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</si>
  <si>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</si>
  <si>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</si>
  <si>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</si>
  <si>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</si>
  <si>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</si>
  <si>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</si>
  <si>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</si>
  <si>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</si>
  <si>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</si>
  <si>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</si>
  <si>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</si>
  <si>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</si>
  <si>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</si>
  <si>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</si>
  <si>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</si>
  <si>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</si>
  <si>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</si>
  <si>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</si>
  <si>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</si>
  <si>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</si>
  <si>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</si>
  <si>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</si>
  <si>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</si>
  <si>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</si>
  <si>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</si>
  <si>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</si>
  <si>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</si>
  <si>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</si>
  <si>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</si>
  <si>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</si>
  <si>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</si>
  <si>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</si>
  <si>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</si>
  <si>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</si>
  <si>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</si>
  <si>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</si>
  <si>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</si>
  <si>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</si>
  <si>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</si>
  <si>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</si>
  <si>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</si>
  <si>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</si>
  <si>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</si>
  <si>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</si>
  <si>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</si>
  <si>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</si>
  <si>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</si>
  <si>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</si>
  <si>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</si>
  <si>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</si>
  <si>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</si>
  <si>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</si>
  <si>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</si>
  <si>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</si>
  <si>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</si>
  <si>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</si>
  <si>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</si>
  <si>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</si>
  <si>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</si>
  <si>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</si>
  <si>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</si>
  <si>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</si>
  <si>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</si>
  <si>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</si>
  <si>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</si>
  <si>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</si>
  <si>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</si>
  <si>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</si>
  <si>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</si>
  <si>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</si>
  <si>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</si>
  <si>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</si>
  <si>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</si>
  <si>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</si>
  <si>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</si>
  <si>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</si>
  <si>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</si>
  <si>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</si>
  <si>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</si>
  <si>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</si>
  <si>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</si>
  <si>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</si>
  <si>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</si>
  <si>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</si>
  <si>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</si>
  <si>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</si>
  <si>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</si>
  <si>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</si>
  <si>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</si>
  <si>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</si>
  <si>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</si>
  <si>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</si>
  <si>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</si>
  <si>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</si>
  <si>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</si>
  <si>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</si>
  <si>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</si>
  <si>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</si>
  <si>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</si>
  <si>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</si>
  <si>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</si>
  <si>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</si>
  <si>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</si>
  <si>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</si>
  <si>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</si>
  <si>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</si>
  <si>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</si>
  <si>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</si>
  <si>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</si>
  <si>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</si>
  <si>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</si>
  <si>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</si>
  <si>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</si>
  <si>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</si>
  <si>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</si>
  <si>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</si>
  <si>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</si>
  <si>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</si>
  <si>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</si>
  <si>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</si>
  <si>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</si>
  <si>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</si>
  <si>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</si>
  <si>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</si>
  <si>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</si>
  <si>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</si>
  <si>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</si>
  <si>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</si>
  <si>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</si>
  <si>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</si>
  <si>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</si>
  <si>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</si>
  <si>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</si>
  <si>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</si>
  <si>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</si>
  <si>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</si>
  <si>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</si>
  <si>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</si>
  <si>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</si>
  <si>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</si>
  <si>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</si>
  <si>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</si>
  <si>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</si>
  <si>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</si>
  <si>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</si>
  <si>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</si>
  <si>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</si>
  <si>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</si>
  <si>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</si>
  <si>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</si>
  <si>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</si>
  <si>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</si>
  <si>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</si>
  <si>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</si>
  <si>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</si>
  <si>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</si>
  <si>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</si>
  <si>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</si>
  <si>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</si>
  <si>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</si>
  <si>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</si>
  <si>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</si>
  <si>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</si>
  <si>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</si>
  <si>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</si>
  <si>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</si>
  <si>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</si>
  <si>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</si>
  <si>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</si>
  <si>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</si>
  <si>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</si>
  <si>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</si>
  <si>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</si>
  <si>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</si>
  <si>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</si>
  <si>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</si>
  <si>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</si>
  <si>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</si>
  <si>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</si>
  <si>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</si>
  <si>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</si>
  <si>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</si>
  <si>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</si>
  <si>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</si>
  <si>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</si>
  <si>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</si>
  <si>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</si>
  <si>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</si>
  <si>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</si>
  <si>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</si>
  <si>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</si>
  <si>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</si>
  <si>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</si>
  <si>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</si>
  <si>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</si>
  <si>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</si>
  <si>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</si>
  <si>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</si>
  <si>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</si>
  <si>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</si>
  <si>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</si>
  <si>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</si>
  <si>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</si>
  <si>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</si>
  <si>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</si>
  <si>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</si>
  <si>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</si>
  <si>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</si>
  <si>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</si>
  <si>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</si>
  <si>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</si>
  <si>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</si>
  <si>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</si>
  <si>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</si>
  <si>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</si>
  <si>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</si>
  <si>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</si>
  <si>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</si>
  <si>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</si>
  <si>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</si>
  <si>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</si>
  <si>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</si>
  <si>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</si>
  <si>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</si>
  <si>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</si>
  <si>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</si>
  <si>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</si>
  <si>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</si>
  <si>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</si>
  <si>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</si>
  <si>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</si>
  <si>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</si>
  <si>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</si>
  <si>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</si>
  <si>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</si>
  <si>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</si>
  <si>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</si>
  <si>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</si>
  <si>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</si>
  <si>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</si>
  <si>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</si>
  <si>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</si>
  <si>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</si>
  <si>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</si>
  <si>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</si>
  <si>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</si>
  <si>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</si>
  <si>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</si>
  <si>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</si>
  <si>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</si>
  <si>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</si>
  <si>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</si>
  <si>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</si>
  <si>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</si>
  <si>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</si>
  <si>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</si>
  <si>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</si>
  <si>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</si>
  <si>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</si>
  <si>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</si>
  <si>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</si>
  <si>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</si>
  <si>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</si>
  <si>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</si>
  <si>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</si>
  <si>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</si>
  <si>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</si>
  <si>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</si>
  <si>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</si>
  <si>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</si>
  <si>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</si>
  <si>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</si>
  <si>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</si>
  <si>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</si>
  <si>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</si>
  <si>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</si>
  <si>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</si>
  <si>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</si>
  <si>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</si>
  <si>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</si>
  <si>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</si>
  <si>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</si>
  <si>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</si>
  <si>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</si>
  <si>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</si>
  <si>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</si>
  <si>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</si>
  <si>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</si>
  <si>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</si>
  <si>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</si>
  <si>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</si>
  <si>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</si>
  <si>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</si>
  <si>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</si>
  <si>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</si>
  <si>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</si>
  <si>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</si>
  <si>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</si>
  <si>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</si>
  <si>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</si>
  <si>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</si>
  <si>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</si>
  <si>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</si>
  <si>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</si>
  <si>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</si>
  <si>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</si>
  <si>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</si>
  <si>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</si>
  <si>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</si>
  <si>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</si>
  <si>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</si>
  <si>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</si>
  <si>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</si>
  <si>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</si>
  <si>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</si>
  <si>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</si>
  <si>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</si>
  <si>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</si>
  <si>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</si>
  <si>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</si>
  <si>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</si>
  <si>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</si>
  <si>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</si>
  <si>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</si>
  <si>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</si>
  <si>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</si>
  <si>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</si>
  <si>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</si>
  <si>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</si>
  <si>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</si>
  <si>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</si>
  <si>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</si>
  <si>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</si>
  <si>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</si>
  <si>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</si>
  <si>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</si>
  <si>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</si>
  <si>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</si>
  <si>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</si>
  <si>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</si>
  <si>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</si>
  <si>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</si>
  <si>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</si>
  <si>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</si>
  <si>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</si>
  <si>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</si>
  <si>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</si>
  <si>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</si>
  <si>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</si>
  <si>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</si>
  <si>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</si>
  <si>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</si>
  <si>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</si>
  <si>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</si>
  <si>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</si>
  <si>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</si>
  <si>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</si>
  <si>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</si>
  <si>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</si>
  <si>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</si>
  <si>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</si>
  <si>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</si>
  <si>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</si>
  <si>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</si>
  <si>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</si>
  <si>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</si>
  <si>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</si>
  <si>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</si>
  <si>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</si>
  <si>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</si>
  <si>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</si>
  <si>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</si>
  <si>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</si>
  <si>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</si>
  <si>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</si>
  <si>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</si>
  <si>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</si>
  <si>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</si>
  <si>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</si>
  <si>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</si>
  <si>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</si>
  <si>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</si>
  <si>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</si>
  <si>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</si>
  <si>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</si>
  <si>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</si>
  <si>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</si>
  <si>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</si>
  <si>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</si>
  <si>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</si>
  <si>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</si>
  <si>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</si>
  <si>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</si>
  <si>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</si>
  <si>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</si>
  <si>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</si>
  <si>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</si>
  <si>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</si>
  <si>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</si>
  <si>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</si>
  <si>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</si>
  <si>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</si>
  <si>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</si>
  <si>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</si>
  <si>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</si>
  <si>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</si>
  <si>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</si>
  <si>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</si>
  <si>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</si>
  <si>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</si>
  <si>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</si>
  <si>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</si>
  <si>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</si>
  <si>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</si>
  <si>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</si>
  <si>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</si>
  <si>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</si>
  <si>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</si>
  <si>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</si>
  <si>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</si>
  <si>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</si>
  <si>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</si>
  <si>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</si>
  <si>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</si>
  <si>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</si>
  <si>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</si>
  <si>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</si>
  <si>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</si>
  <si>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</si>
  <si>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</si>
  <si>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</si>
  <si>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</si>
  <si>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</si>
  <si>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</si>
  <si>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</si>
  <si>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</si>
  <si>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</si>
  <si>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</si>
  <si>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</si>
  <si>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</si>
  <si>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</si>
  <si>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</si>
  <si>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</si>
  <si>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</si>
  <si>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</si>
  <si>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</si>
  <si>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</si>
  <si>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</si>
  <si>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</si>
  <si>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</si>
  <si>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</si>
  <si>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</si>
  <si>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</si>
  <si>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</si>
  <si>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</si>
  <si>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</si>
  <si>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</si>
  <si>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</si>
  <si>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</si>
  <si>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</si>
  <si>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</si>
  <si>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</si>
  <si>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</si>
  <si>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</si>
  <si>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</si>
  <si>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</si>
  <si>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</si>
  <si>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</si>
  <si>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</si>
  <si>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</si>
  <si>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</si>
  <si>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</si>
  <si>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</si>
  <si>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</si>
  <si>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</si>
  <si>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</si>
  <si>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</si>
  <si>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</si>
  <si>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</si>
  <si>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</si>
  <si>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</si>
  <si>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</si>
  <si>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</si>
  <si>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</si>
  <si>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</si>
  <si>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</si>
  <si>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</si>
  <si>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</si>
  <si>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</si>
  <si>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</si>
  <si>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</si>
  <si>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</si>
  <si>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</si>
  <si>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</si>
  <si>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</si>
  <si>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</si>
  <si>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</si>
  <si>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</si>
  <si>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</si>
  <si>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</si>
  <si>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</si>
  <si>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</si>
  <si>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</si>
  <si>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</si>
  <si>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</si>
  <si>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</si>
  <si>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</si>
  <si>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</si>
  <si>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</si>
  <si>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</si>
  <si>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</si>
  <si>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</si>
  <si>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</si>
  <si>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</si>
  <si>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</si>
  <si>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</si>
  <si>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</si>
  <si>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</si>
  <si>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</si>
  <si>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</si>
  <si>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</si>
  <si>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</si>
  <si>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</si>
  <si>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</si>
  <si>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</si>
  <si>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</si>
  <si>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</si>
  <si>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</si>
  <si>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</si>
  <si>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</si>
  <si>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</si>
  <si>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</si>
  <si>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</si>
  <si>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</si>
  <si>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</si>
  <si>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</si>
  <si>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</si>
  <si>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</si>
  <si>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</si>
  <si>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</si>
  <si>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</si>
  <si>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</si>
  <si>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</si>
  <si>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</si>
  <si>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</si>
  <si>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</si>
  <si>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</si>
  <si>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</si>
  <si>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</si>
  <si>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</si>
  <si>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</si>
  <si>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</si>
  <si>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</si>
  <si>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</si>
  <si>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</si>
  <si>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</si>
  <si>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</si>
  <si>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</si>
  <si>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</si>
  <si>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</si>
  <si>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</si>
  <si>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</si>
  <si>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</si>
  <si>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</si>
  <si>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</si>
  <si>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</si>
  <si>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</si>
  <si>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</si>
  <si>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</si>
  <si>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</si>
  <si>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</si>
  <si>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</si>
  <si>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</si>
  <si>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Integral para el Desarrollo de la Familia del Municipio de Moroleón, Gto.</t>
  </si>
  <si>
    <t>Del 1 de Enero al 31 de Diciembre de 2024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</si>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</sst>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8"/>
      <color theme="1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5" fillId="0" borderId="0" xfId="0" applyFont="1" applyAlignment="1">
      <alignment horizontal="left"/>
    </xf>
    <xf numFmtId="0" fontId="15" fillId="11" borderId="0" xfId="0" applyFont="1" applyFill="1" applyAlignment="1">
      <alignment horizontal="right" vertical="center"/>
    </xf>
    <xf numFmtId="0" fontId="18" fillId="11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/>
    <xf numFmtId="0" fontId="20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1" fillId="12" borderId="23" xfId="0" applyFont="1" applyFill="1" applyBorder="1" applyAlignment="1">
      <alignment horizontal="center" vertical="center" wrapText="1"/>
    </xf>
    <xf numFmtId="0" fontId="21" fillId="12" borderId="2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4" fontId="22" fillId="0" borderId="24" xfId="0" applyNumberFormat="1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4" fontId="22" fillId="0" borderId="26" xfId="0" applyNumberFormat="1" applyFont="1" applyBorder="1" applyAlignment="1">
      <alignment horizontal="left" vertical="center" wrapText="1"/>
    </xf>
    <xf numFmtId="4" fontId="22" fillId="0" borderId="24" xfId="0" applyNumberFormat="1" applyFont="1" applyBorder="1" applyAlignment="1">
      <alignment vertical="center" wrapText="1"/>
    </xf>
    <xf numFmtId="4" fontId="22" fillId="0" borderId="26" xfId="0" applyNumberFormat="1" applyFont="1" applyBorder="1" applyAlignment="1">
      <alignment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21" fillId="12" borderId="21" xfId="0" applyFont="1" applyFill="1" applyBorder="1" applyAlignment="1">
      <alignment horizontal="center" vertical="center" wrapText="1"/>
    </xf>
    <xf numFmtId="0" fontId="17" fillId="0" borderId="22" xfId="0" applyFont="1" applyBorder="1"/>
    <xf numFmtId="0" fontId="15" fillId="11" borderId="0" xfId="0" applyFont="1" applyFill="1" applyAlignment="1">
      <alignment horizontal="center" vertical="center"/>
    </xf>
    <xf numFmtId="0" fontId="17" fillId="0" borderId="0" xfId="0" applyFont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0</xdr:col>
      <xdr:colOff>866775</xdr:colOff>
      <xdr:row>3</xdr:row>
      <xdr:rowOff>133350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1000FB5-728B-4A05-B797-6D8283D5A5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" y="190500"/>
          <a:ext cx="828675" cy="5429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3</xdr:row>
      <xdr:rowOff>47624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C3BBB1A-986D-41FD-A972-083846BBDEB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7625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464344</xdr:colOff>
      <xdr:row>3</xdr:row>
      <xdr:rowOff>119061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177169B1-4F83-4F13-8849-FF8D1E630F2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31094" cy="833436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1</xdr:col>
      <xdr:colOff>200025</xdr:colOff>
      <xdr:row>3</xdr:row>
      <xdr:rowOff>190500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A0F8530-A7C2-4167-B4C0-3C1DEE85AF5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400050"/>
          <a:ext cx="866775" cy="504825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197826</xdr:rowOff>
    </xdr:from>
    <xdr:to>
      <xdr:col>1</xdr:col>
      <xdr:colOff>389792</xdr:colOff>
      <xdr:row>3</xdr:row>
      <xdr:rowOff>186835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67C38821-9611-4CAC-9C4B-BDAF8A603AA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942" y="197826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171450</xdr:rowOff>
    </xdr:from>
    <xdr:to>
      <xdr:col>1</xdr:col>
      <xdr:colOff>800100</xdr:colOff>
      <xdr:row>4</xdr:row>
      <xdr:rowOff>200024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7685024-F581-4B0B-AF0B-582883E862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400050"/>
          <a:ext cx="990600" cy="714374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133350</xdr:rowOff>
    </xdr:from>
    <xdr:to>
      <xdr:col>1</xdr:col>
      <xdr:colOff>581025</xdr:colOff>
      <xdr:row>3</xdr:row>
      <xdr:rowOff>123825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849F6F15-B6A2-4C2D-B5A8-5C401D8921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371475"/>
          <a:ext cx="800100" cy="466725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1</xdr:col>
      <xdr:colOff>333375</xdr:colOff>
      <xdr:row>5</xdr:row>
      <xdr:rowOff>85724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ADB8B17A-1D27-4F8D-8ED2-18CDE84A1A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5" y="66675"/>
          <a:ext cx="990600" cy="7143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D119"/>
  <sheetViews>
    <sheetView zoomScaleNormal="100" zoomScaleSheetLayoutView="100" workbookViewId="0">
      <pane ySplit="5" topLeftCell="A45" activePane="bottomLeft" state="frozen"/>
      <selection activeCell="A14" sqref="A14:B14"/>
      <selection pane="bottomLeft" activeCell="B47" sqref="B47:E50"/>
    </sheetView>
  </sheetViews>
  <sheetFormatPr baseColWidth="10" defaultColWidth="12.85546875" defaultRowHeight="11.25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>
      <c r="A1" s="166" t="s">
        <v>600</v>
      </c>
      <c r="B1" s="167"/>
      <c r="C1" s="112" t="s">
        <v>494</v>
      </c>
      <c r="D1" s="113">
        <v>2024</v>
      </c>
    </row>
    <row r="2" spans="1:4" ht="16.149999999999999" customHeight="1">
      <c r="A2" s="168" t="s">
        <v>493</v>
      </c>
      <c r="B2" s="169"/>
      <c r="C2" s="10" t="s">
        <v>495</v>
      </c>
      <c r="D2" s="114" t="s">
        <v>500</v>
      </c>
    </row>
    <row r="3" spans="1:4" ht="16.149999999999999" customHeight="1">
      <c r="A3" s="170" t="s">
        <v>601</v>
      </c>
      <c r="B3" s="171"/>
      <c r="C3" s="10" t="s">
        <v>496</v>
      </c>
      <c r="D3" s="115">
        <v>4</v>
      </c>
    </row>
    <row r="4" spans="1:4" ht="16.149999999999999" customHeight="1">
      <c r="A4" s="172" t="s">
        <v>515</v>
      </c>
      <c r="B4" s="173"/>
      <c r="C4" s="173"/>
      <c r="D4" s="174"/>
    </row>
    <row r="5" spans="1:4" ht="15" customHeight="1">
      <c r="A5" s="87" t="s">
        <v>29</v>
      </c>
      <c r="B5" s="86" t="s">
        <v>30</v>
      </c>
    </row>
    <row r="6" spans="1:4">
      <c r="A6" s="2"/>
      <c r="B6" s="3"/>
    </row>
    <row r="7" spans="1:4">
      <c r="A7" s="4"/>
      <c r="B7" s="5" t="s">
        <v>33</v>
      </c>
    </row>
    <row r="8" spans="1:4">
      <c r="A8" s="4"/>
      <c r="B8" s="5"/>
    </row>
    <row r="9" spans="1:4">
      <c r="A9" s="4"/>
      <c r="B9" s="6" t="s">
        <v>0</v>
      </c>
    </row>
    <row r="10" spans="1:4">
      <c r="A10" s="36" t="s">
        <v>479</v>
      </c>
      <c r="B10" s="37" t="s">
        <v>556</v>
      </c>
    </row>
    <row r="11" spans="1:4">
      <c r="A11" s="36" t="s">
        <v>480</v>
      </c>
      <c r="B11" s="37" t="s">
        <v>276</v>
      </c>
    </row>
    <row r="12" spans="1:4">
      <c r="A12" s="36" t="s">
        <v>1</v>
      </c>
      <c r="B12" s="37" t="s">
        <v>2</v>
      </c>
    </row>
    <row r="13" spans="1:4">
      <c r="A13" s="36" t="s">
        <v>3</v>
      </c>
      <c r="B13" s="37" t="s">
        <v>4</v>
      </c>
    </row>
    <row r="14" spans="1:4">
      <c r="A14" s="36" t="s">
        <v>5</v>
      </c>
      <c r="B14" s="37" t="s">
        <v>6</v>
      </c>
    </row>
    <row r="15" spans="1:4">
      <c r="A15" s="36" t="s">
        <v>81</v>
      </c>
      <c r="B15" s="37" t="s">
        <v>488</v>
      </c>
    </row>
    <row r="16" spans="1:4">
      <c r="A16" s="36" t="s">
        <v>7</v>
      </c>
      <c r="B16" s="37" t="s">
        <v>489</v>
      </c>
    </row>
    <row r="17" spans="1:2">
      <c r="A17" s="36" t="s">
        <v>8</v>
      </c>
      <c r="B17" s="37" t="s">
        <v>80</v>
      </c>
    </row>
    <row r="18" spans="1:2">
      <c r="A18" s="36" t="s">
        <v>9</v>
      </c>
      <c r="B18" s="37" t="s">
        <v>10</v>
      </c>
    </row>
    <row r="19" spans="1:2">
      <c r="A19" s="36" t="s">
        <v>11</v>
      </c>
      <c r="B19" s="37" t="s">
        <v>12</v>
      </c>
    </row>
    <row r="20" spans="1:2">
      <c r="A20" s="36" t="s">
        <v>13</v>
      </c>
      <c r="B20" s="37" t="s">
        <v>14</v>
      </c>
    </row>
    <row r="21" spans="1:2">
      <c r="A21" s="36" t="s">
        <v>15</v>
      </c>
      <c r="B21" s="37" t="s">
        <v>16</v>
      </c>
    </row>
    <row r="22" spans="1:2">
      <c r="A22" s="36" t="s">
        <v>17</v>
      </c>
      <c r="B22" s="37" t="s">
        <v>490</v>
      </c>
    </row>
    <row r="23" spans="1:2">
      <c r="A23" s="36" t="s">
        <v>18</v>
      </c>
      <c r="B23" s="37" t="s">
        <v>19</v>
      </c>
    </row>
    <row r="24" spans="1:2">
      <c r="A24" s="36" t="s">
        <v>20</v>
      </c>
      <c r="B24" s="37" t="s">
        <v>113</v>
      </c>
    </row>
    <row r="25" spans="1:2">
      <c r="A25" s="36" t="s">
        <v>21</v>
      </c>
      <c r="B25" s="37" t="s">
        <v>584</v>
      </c>
    </row>
    <row r="26" spans="1:2">
      <c r="A26" s="36" t="s">
        <v>586</v>
      </c>
      <c r="B26" s="37" t="s">
        <v>587</v>
      </c>
    </row>
    <row r="27" spans="1:2">
      <c r="A27" s="36" t="s">
        <v>585</v>
      </c>
      <c r="B27" s="37" t="s">
        <v>588</v>
      </c>
    </row>
    <row r="28" spans="1:2">
      <c r="A28" s="36" t="s">
        <v>22</v>
      </c>
      <c r="B28" s="37" t="s">
        <v>23</v>
      </c>
    </row>
    <row r="29" spans="1:2">
      <c r="A29" s="36" t="s">
        <v>24</v>
      </c>
      <c r="B29" s="37" t="s">
        <v>25</v>
      </c>
    </row>
    <row r="30" spans="1:2">
      <c r="A30" s="36" t="s">
        <v>26</v>
      </c>
      <c r="B30" s="37" t="s">
        <v>592</v>
      </c>
    </row>
    <row r="31" spans="1:2">
      <c r="A31" s="36" t="s">
        <v>27</v>
      </c>
      <c r="B31" s="37" t="s">
        <v>593</v>
      </c>
    </row>
    <row r="32" spans="1:2">
      <c r="A32" s="36" t="s">
        <v>38</v>
      </c>
      <c r="B32" s="37" t="s">
        <v>594</v>
      </c>
    </row>
    <row r="33" spans="1:3">
      <c r="A33" s="4"/>
      <c r="B33" s="7"/>
    </row>
    <row r="34" spans="1:3">
      <c r="A34" s="4"/>
      <c r="B34" s="6"/>
    </row>
    <row r="35" spans="1:3">
      <c r="A35" s="36" t="s">
        <v>36</v>
      </c>
      <c r="B35" s="37" t="s">
        <v>31</v>
      </c>
    </row>
    <row r="36" spans="1:3">
      <c r="A36" s="36" t="s">
        <v>37</v>
      </c>
      <c r="B36" s="37" t="s">
        <v>32</v>
      </c>
    </row>
    <row r="37" spans="1:3">
      <c r="A37" s="4"/>
      <c r="B37" s="7"/>
    </row>
    <row r="38" spans="1:3">
      <c r="A38" s="4"/>
      <c r="B38" s="5" t="s">
        <v>34</v>
      </c>
    </row>
    <row r="39" spans="1:3">
      <c r="A39" s="4" t="s">
        <v>35</v>
      </c>
      <c r="B39" s="37" t="s">
        <v>28</v>
      </c>
    </row>
    <row r="40" spans="1:3">
      <c r="A40" s="4"/>
      <c r="B40" s="37" t="s">
        <v>516</v>
      </c>
    </row>
    <row r="41" spans="1:3">
      <c r="A41" s="4"/>
      <c r="B41" s="37" t="s">
        <v>554</v>
      </c>
    </row>
    <row r="42" spans="1:3">
      <c r="A42" s="4"/>
      <c r="B42" s="37" t="s">
        <v>555</v>
      </c>
    </row>
    <row r="43" spans="1:3" ht="12" thickBot="1">
      <c r="A43" s="8"/>
      <c r="B43" s="9"/>
    </row>
    <row r="45" spans="1:3">
      <c r="A45" s="1" t="s">
        <v>517</v>
      </c>
    </row>
    <row r="47" spans="1:3">
      <c r="B47" s="149" t="s">
        <v>602</v>
      </c>
      <c r="C47" s="149" t="s">
        <v>603</v>
      </c>
    </row>
    <row r="48" spans="1:3">
      <c r="B48" s="149" t="s">
        <v>604</v>
      </c>
      <c r="C48" s="149" t="s">
        <v>605</v>
      </c>
    </row>
    <row r="49" spans="2:3">
      <c r="B49" s="149" t="s">
        <v>606</v>
      </c>
      <c r="C49" s="149" t="s">
        <v>607</v>
      </c>
    </row>
    <row r="50" spans="2:3">
      <c r="B50" s="149" t="s">
        <v>608</v>
      </c>
      <c r="C50" s="149" t="s">
        <v>609</v>
      </c>
    </row>
    <row r="102" spans="3:3">
      <c r="C102" s="1">
        <v>0</v>
      </c>
    </row>
    <row r="104" spans="3:3">
      <c r="C104" s="1">
        <v>0</v>
      </c>
    </row>
    <row r="105" spans="3:3">
      <c r="C105" s="1">
        <v>0</v>
      </c>
    </row>
    <row r="106" spans="3:3">
      <c r="C106" s="1">
        <v>0</v>
      </c>
    </row>
    <row r="111" spans="3:3">
      <c r="C111" s="1">
        <v>56550.73</v>
      </c>
    </row>
    <row r="112" spans="3:3">
      <c r="C112" s="1">
        <v>83200.210000000006</v>
      </c>
    </row>
    <row r="113" spans="3:3">
      <c r="C113" s="1">
        <v>0</v>
      </c>
    </row>
    <row r="114" spans="3:3">
      <c r="C114" s="1">
        <v>0</v>
      </c>
    </row>
    <row r="115" spans="3:3">
      <c r="C115" s="1">
        <v>0</v>
      </c>
    </row>
    <row r="116" spans="3:3">
      <c r="C116" s="1">
        <v>0</v>
      </c>
    </row>
    <row r="117" spans="3:3">
      <c r="C117" s="1">
        <v>772955.53</v>
      </c>
    </row>
    <row r="118" spans="3:3">
      <c r="C118" s="1">
        <v>0</v>
      </c>
    </row>
    <row r="119" spans="3:3">
      <c r="C119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39370078740157483" right="0.15748031496062992" top="0.47244094488188981" bottom="0.47244094488188981" header="0.31496062992125984" footer="0.11811023622047245"/>
  <pageSetup scale="9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zoomScaleNormal="100" workbookViewId="0">
      <selection activeCell="B216" sqref="B216:D219"/>
    </sheetView>
  </sheetViews>
  <sheetFormatPr baseColWidth="10" defaultColWidth="9.140625" defaultRowHeight="11.25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>
      <c r="A1" s="169" t="s">
        <v>600</v>
      </c>
      <c r="B1" s="169"/>
      <c r="C1" s="169"/>
      <c r="D1" s="10" t="s">
        <v>497</v>
      </c>
      <c r="E1" s="19">
        <v>2024</v>
      </c>
    </row>
    <row r="2" spans="1:5" s="11" customFormat="1" ht="18.95" customHeight="1">
      <c r="A2" s="169" t="s">
        <v>502</v>
      </c>
      <c r="B2" s="169"/>
      <c r="C2" s="169"/>
      <c r="D2" s="10" t="s">
        <v>498</v>
      </c>
      <c r="E2" s="19" t="s">
        <v>500</v>
      </c>
    </row>
    <row r="3" spans="1:5" s="11" customFormat="1" ht="18.95" customHeight="1">
      <c r="A3" s="169" t="s">
        <v>601</v>
      </c>
      <c r="B3" s="169"/>
      <c r="C3" s="169"/>
      <c r="D3" s="10" t="s">
        <v>499</v>
      </c>
      <c r="E3" s="19">
        <v>4</v>
      </c>
    </row>
    <row r="4" spans="1:5" s="11" customFormat="1" ht="18.95" customHeight="1">
      <c r="A4" s="169" t="s">
        <v>515</v>
      </c>
      <c r="B4" s="169"/>
      <c r="C4" s="169"/>
      <c r="D4" s="10"/>
      <c r="E4" s="19"/>
    </row>
    <row r="5" spans="1:5">
      <c r="A5" s="12" t="s">
        <v>115</v>
      </c>
      <c r="B5" s="13"/>
      <c r="C5" s="13"/>
      <c r="D5" s="13"/>
      <c r="E5" s="13"/>
    </row>
    <row r="7" spans="1:5">
      <c r="A7" s="38" t="s">
        <v>558</v>
      </c>
      <c r="B7" s="38"/>
      <c r="C7" s="38"/>
      <c r="D7" s="38"/>
      <c r="E7" s="38"/>
    </row>
    <row r="8" spans="1:5">
      <c r="A8" s="39" t="s">
        <v>85</v>
      </c>
      <c r="B8" s="39" t="s">
        <v>82</v>
      </c>
      <c r="C8" s="39" t="s">
        <v>83</v>
      </c>
      <c r="D8" s="147" t="s">
        <v>275</v>
      </c>
      <c r="E8" s="148" t="s">
        <v>596</v>
      </c>
    </row>
    <row r="9" spans="1:5">
      <c r="A9" s="117">
        <v>4000</v>
      </c>
      <c r="B9" s="116" t="s">
        <v>556</v>
      </c>
      <c r="C9" s="118">
        <f>SUM(C10+C57+C69)</f>
        <v>14281749.550000001</v>
      </c>
      <c r="D9" s="80"/>
      <c r="E9" s="40"/>
    </row>
    <row r="10" spans="1:5">
      <c r="A10" s="117">
        <v>4100</v>
      </c>
      <c r="B10" s="116" t="s">
        <v>222</v>
      </c>
      <c r="C10" s="118">
        <f>SUM(C11+C21+C27+C30+C36+C39+C48)</f>
        <v>3115824.55</v>
      </c>
      <c r="D10" s="80"/>
      <c r="E10" s="40"/>
    </row>
    <row r="11" spans="1:5">
      <c r="A11" s="117">
        <v>4110</v>
      </c>
      <c r="B11" s="116" t="s">
        <v>223</v>
      </c>
      <c r="C11" s="118">
        <f>SUM(C12:C20)</f>
        <v>0</v>
      </c>
      <c r="D11" s="80"/>
      <c r="E11" s="40"/>
    </row>
    <row r="12" spans="1:5">
      <c r="A12" s="41">
        <v>4111</v>
      </c>
      <c r="B12" s="42" t="s">
        <v>224</v>
      </c>
      <c r="C12" s="45">
        <v>0</v>
      </c>
      <c r="D12" s="80"/>
      <c r="E12" s="40"/>
    </row>
    <row r="13" spans="1:5">
      <c r="A13" s="41">
        <v>4112</v>
      </c>
      <c r="B13" s="42" t="s">
        <v>225</v>
      </c>
      <c r="C13" s="45">
        <v>0</v>
      </c>
      <c r="D13" s="80"/>
      <c r="E13" s="40"/>
    </row>
    <row r="14" spans="1:5">
      <c r="A14" s="41">
        <v>4113</v>
      </c>
      <c r="B14" s="42" t="s">
        <v>226</v>
      </c>
      <c r="C14" s="45">
        <v>0</v>
      </c>
      <c r="D14" s="80"/>
      <c r="E14" s="40"/>
    </row>
    <row r="15" spans="1:5">
      <c r="A15" s="41">
        <v>4114</v>
      </c>
      <c r="B15" s="42" t="s">
        <v>227</v>
      </c>
      <c r="C15" s="45">
        <v>0</v>
      </c>
      <c r="D15" s="80"/>
      <c r="E15" s="40"/>
    </row>
    <row r="16" spans="1:5">
      <c r="A16" s="41">
        <v>4115</v>
      </c>
      <c r="B16" s="42" t="s">
        <v>228</v>
      </c>
      <c r="C16" s="45">
        <v>0</v>
      </c>
      <c r="D16" s="80"/>
      <c r="E16" s="40"/>
    </row>
    <row r="17" spans="1:5">
      <c r="A17" s="41">
        <v>4116</v>
      </c>
      <c r="B17" s="42" t="s">
        <v>229</v>
      </c>
      <c r="C17" s="45">
        <v>0</v>
      </c>
      <c r="D17" s="80"/>
      <c r="E17" s="40"/>
    </row>
    <row r="18" spans="1:5">
      <c r="A18" s="41">
        <v>4117</v>
      </c>
      <c r="B18" s="42" t="s">
        <v>230</v>
      </c>
      <c r="C18" s="45">
        <v>0</v>
      </c>
      <c r="D18" s="80"/>
      <c r="E18" s="40"/>
    </row>
    <row r="19" spans="1:5" ht="22.5">
      <c r="A19" s="41">
        <v>4118</v>
      </c>
      <c r="B19" s="43" t="s">
        <v>408</v>
      </c>
      <c r="C19" s="45">
        <v>0</v>
      </c>
      <c r="D19" s="80"/>
      <c r="E19" s="40"/>
    </row>
    <row r="20" spans="1:5">
      <c r="A20" s="41">
        <v>4119</v>
      </c>
      <c r="B20" s="42" t="s">
        <v>231</v>
      </c>
      <c r="C20" s="45">
        <v>0</v>
      </c>
      <c r="D20" s="80"/>
      <c r="E20" s="40"/>
    </row>
    <row r="21" spans="1:5">
      <c r="A21" s="117">
        <v>4120</v>
      </c>
      <c r="B21" s="116" t="s">
        <v>232</v>
      </c>
      <c r="C21" s="118">
        <f>SUM(C22:C26)</f>
        <v>0</v>
      </c>
      <c r="D21" s="80"/>
      <c r="E21" s="40"/>
    </row>
    <row r="22" spans="1:5">
      <c r="A22" s="41">
        <v>4121</v>
      </c>
      <c r="B22" s="42" t="s">
        <v>233</v>
      </c>
      <c r="C22" s="45">
        <v>0</v>
      </c>
      <c r="D22" s="80"/>
      <c r="E22" s="40"/>
    </row>
    <row r="23" spans="1:5">
      <c r="A23" s="41">
        <v>4122</v>
      </c>
      <c r="B23" s="42" t="s">
        <v>409</v>
      </c>
      <c r="C23" s="45">
        <v>0</v>
      </c>
      <c r="D23" s="80"/>
      <c r="E23" s="40"/>
    </row>
    <row r="24" spans="1:5">
      <c r="A24" s="41">
        <v>4123</v>
      </c>
      <c r="B24" s="42" t="s">
        <v>234</v>
      </c>
      <c r="C24" s="45">
        <v>0</v>
      </c>
      <c r="D24" s="80"/>
      <c r="E24" s="40"/>
    </row>
    <row r="25" spans="1:5">
      <c r="A25" s="41">
        <v>4124</v>
      </c>
      <c r="B25" s="42" t="s">
        <v>235</v>
      </c>
      <c r="C25" s="45">
        <v>0</v>
      </c>
      <c r="D25" s="80"/>
      <c r="E25" s="40"/>
    </row>
    <row r="26" spans="1:5">
      <c r="A26" s="41">
        <v>4129</v>
      </c>
      <c r="B26" s="42" t="s">
        <v>236</v>
      </c>
      <c r="C26" s="45">
        <v>0</v>
      </c>
      <c r="D26" s="80"/>
      <c r="E26" s="40"/>
    </row>
    <row r="27" spans="1:5">
      <c r="A27" s="117">
        <v>4130</v>
      </c>
      <c r="B27" s="116" t="s">
        <v>237</v>
      </c>
      <c r="C27" s="118">
        <f>SUM(C28:C29)</f>
        <v>0</v>
      </c>
      <c r="D27" s="80"/>
      <c r="E27" s="40"/>
    </row>
    <row r="28" spans="1:5">
      <c r="A28" s="41">
        <v>4131</v>
      </c>
      <c r="B28" s="42" t="s">
        <v>238</v>
      </c>
      <c r="C28" s="45">
        <v>0</v>
      </c>
      <c r="D28" s="80"/>
      <c r="E28" s="40"/>
    </row>
    <row r="29" spans="1:5" ht="22.5">
      <c r="A29" s="41">
        <v>4132</v>
      </c>
      <c r="B29" s="43" t="s">
        <v>410</v>
      </c>
      <c r="C29" s="45">
        <v>0</v>
      </c>
      <c r="D29" s="80"/>
      <c r="E29" s="40"/>
    </row>
    <row r="30" spans="1:5">
      <c r="A30" s="117">
        <v>4140</v>
      </c>
      <c r="B30" s="116" t="s">
        <v>239</v>
      </c>
      <c r="C30" s="118">
        <f>SUM(C31:C35)</f>
        <v>0</v>
      </c>
      <c r="D30" s="80"/>
      <c r="E30" s="40"/>
    </row>
    <row r="31" spans="1:5">
      <c r="A31" s="41">
        <v>4141</v>
      </c>
      <c r="B31" s="42" t="s">
        <v>240</v>
      </c>
      <c r="C31" s="45">
        <v>0</v>
      </c>
      <c r="D31" s="80"/>
      <c r="E31" s="40"/>
    </row>
    <row r="32" spans="1:5">
      <c r="A32" s="41">
        <v>4143</v>
      </c>
      <c r="B32" s="42" t="s">
        <v>241</v>
      </c>
      <c r="C32" s="45">
        <v>0</v>
      </c>
      <c r="D32" s="80"/>
      <c r="E32" s="40"/>
    </row>
    <row r="33" spans="1:5">
      <c r="A33" s="41">
        <v>4144</v>
      </c>
      <c r="B33" s="42" t="s">
        <v>242</v>
      </c>
      <c r="C33" s="45">
        <v>0</v>
      </c>
      <c r="D33" s="80"/>
      <c r="E33" s="40"/>
    </row>
    <row r="34" spans="1:5" ht="22.5">
      <c r="A34" s="41">
        <v>4145</v>
      </c>
      <c r="B34" s="43" t="s">
        <v>411</v>
      </c>
      <c r="C34" s="45">
        <v>0</v>
      </c>
      <c r="D34" s="80"/>
      <c r="E34" s="40"/>
    </row>
    <row r="35" spans="1:5">
      <c r="A35" s="41">
        <v>4149</v>
      </c>
      <c r="B35" s="42" t="s">
        <v>243</v>
      </c>
      <c r="C35" s="45">
        <v>0</v>
      </c>
      <c r="D35" s="80"/>
      <c r="E35" s="40"/>
    </row>
    <row r="36" spans="1:5">
      <c r="A36" s="117">
        <v>4150</v>
      </c>
      <c r="B36" s="116" t="s">
        <v>412</v>
      </c>
      <c r="C36" s="118">
        <f>SUM(C37:C38)</f>
        <v>7303.27</v>
      </c>
      <c r="D36" s="80"/>
      <c r="E36" s="40"/>
    </row>
    <row r="37" spans="1:5">
      <c r="A37" s="41">
        <v>4151</v>
      </c>
      <c r="B37" s="42" t="s">
        <v>412</v>
      </c>
      <c r="C37" s="45">
        <v>7303.27</v>
      </c>
      <c r="D37" s="80"/>
      <c r="E37" s="40"/>
    </row>
    <row r="38" spans="1:5" ht="22.5">
      <c r="A38" s="41">
        <v>4154</v>
      </c>
      <c r="B38" s="43" t="s">
        <v>413</v>
      </c>
      <c r="C38" s="45">
        <v>0</v>
      </c>
      <c r="D38" s="80"/>
      <c r="E38" s="40"/>
    </row>
    <row r="39" spans="1:5">
      <c r="A39" s="117">
        <v>4160</v>
      </c>
      <c r="B39" s="116" t="s">
        <v>414</v>
      </c>
      <c r="C39" s="118">
        <f>SUM(C40:C47)</f>
        <v>0</v>
      </c>
      <c r="D39" s="80"/>
      <c r="E39" s="40"/>
    </row>
    <row r="40" spans="1:5">
      <c r="A40" s="41">
        <v>4161</v>
      </c>
      <c r="B40" s="42" t="s">
        <v>244</v>
      </c>
      <c r="C40" s="45">
        <v>0</v>
      </c>
      <c r="D40" s="80"/>
      <c r="E40" s="40"/>
    </row>
    <row r="41" spans="1:5">
      <c r="A41" s="41">
        <v>4162</v>
      </c>
      <c r="B41" s="42" t="s">
        <v>245</v>
      </c>
      <c r="C41" s="45">
        <v>0</v>
      </c>
      <c r="D41" s="80"/>
      <c r="E41" s="40"/>
    </row>
    <row r="42" spans="1:5">
      <c r="A42" s="41">
        <v>4163</v>
      </c>
      <c r="B42" s="42" t="s">
        <v>246</v>
      </c>
      <c r="C42" s="45">
        <v>0</v>
      </c>
      <c r="D42" s="80"/>
      <c r="E42" s="40"/>
    </row>
    <row r="43" spans="1:5">
      <c r="A43" s="41">
        <v>4164</v>
      </c>
      <c r="B43" s="42" t="s">
        <v>247</v>
      </c>
      <c r="C43" s="45">
        <v>0</v>
      </c>
      <c r="D43" s="80"/>
      <c r="E43" s="40"/>
    </row>
    <row r="44" spans="1:5">
      <c r="A44" s="41">
        <v>4165</v>
      </c>
      <c r="B44" s="42" t="s">
        <v>248</v>
      </c>
      <c r="C44" s="45">
        <v>0</v>
      </c>
      <c r="D44" s="80"/>
      <c r="E44" s="40"/>
    </row>
    <row r="45" spans="1:5" ht="22.5">
      <c r="A45" s="41">
        <v>4166</v>
      </c>
      <c r="B45" s="43" t="s">
        <v>415</v>
      </c>
      <c r="C45" s="45">
        <v>0</v>
      </c>
      <c r="D45" s="80"/>
      <c r="E45" s="40"/>
    </row>
    <row r="46" spans="1:5">
      <c r="A46" s="41">
        <v>4168</v>
      </c>
      <c r="B46" s="42" t="s">
        <v>249</v>
      </c>
      <c r="C46" s="45">
        <v>0</v>
      </c>
      <c r="D46" s="80"/>
      <c r="E46" s="40"/>
    </row>
    <row r="47" spans="1:5">
      <c r="A47" s="41">
        <v>4169</v>
      </c>
      <c r="B47" s="42" t="s">
        <v>250</v>
      </c>
      <c r="C47" s="45">
        <v>0</v>
      </c>
      <c r="D47" s="80"/>
      <c r="E47" s="40"/>
    </row>
    <row r="48" spans="1:5">
      <c r="A48" s="117">
        <v>4170</v>
      </c>
      <c r="B48" s="116" t="s">
        <v>492</v>
      </c>
      <c r="C48" s="118">
        <f>SUM(C49:C56)</f>
        <v>3108521.28</v>
      </c>
      <c r="D48" s="80"/>
      <c r="E48" s="40"/>
    </row>
    <row r="49" spans="1:5">
      <c r="A49" s="41">
        <v>4171</v>
      </c>
      <c r="B49" s="42" t="s">
        <v>416</v>
      </c>
      <c r="C49" s="45">
        <v>0</v>
      </c>
      <c r="D49" s="80"/>
      <c r="E49" s="40"/>
    </row>
    <row r="50" spans="1:5">
      <c r="A50" s="41">
        <v>4172</v>
      </c>
      <c r="B50" s="42" t="s">
        <v>417</v>
      </c>
      <c r="C50" s="45">
        <v>0</v>
      </c>
      <c r="D50" s="80"/>
      <c r="E50" s="40"/>
    </row>
    <row r="51" spans="1:5" ht="22.5">
      <c r="A51" s="41">
        <v>4173</v>
      </c>
      <c r="B51" s="43" t="s">
        <v>418</v>
      </c>
      <c r="C51" s="45">
        <v>3108521.28</v>
      </c>
      <c r="D51" s="80"/>
      <c r="E51" s="40"/>
    </row>
    <row r="52" spans="1:5" ht="22.5">
      <c r="A52" s="41">
        <v>4174</v>
      </c>
      <c r="B52" s="43" t="s">
        <v>419</v>
      </c>
      <c r="C52" s="45">
        <v>0</v>
      </c>
      <c r="D52" s="80"/>
      <c r="E52" s="40"/>
    </row>
    <row r="53" spans="1:5" ht="22.5">
      <c r="A53" s="41">
        <v>4175</v>
      </c>
      <c r="B53" s="43" t="s">
        <v>420</v>
      </c>
      <c r="C53" s="45">
        <v>0</v>
      </c>
      <c r="D53" s="80"/>
      <c r="E53" s="40"/>
    </row>
    <row r="54" spans="1:5" ht="22.5">
      <c r="A54" s="41">
        <v>4176</v>
      </c>
      <c r="B54" s="43" t="s">
        <v>421</v>
      </c>
      <c r="C54" s="45">
        <v>0</v>
      </c>
      <c r="D54" s="80"/>
      <c r="E54" s="40"/>
    </row>
    <row r="55" spans="1:5" ht="22.5">
      <c r="A55" s="41">
        <v>4177</v>
      </c>
      <c r="B55" s="43" t="s">
        <v>422</v>
      </c>
      <c r="C55" s="45">
        <v>0</v>
      </c>
      <c r="D55" s="80"/>
      <c r="E55" s="40"/>
    </row>
    <row r="56" spans="1:5" ht="22.5">
      <c r="A56" s="41">
        <v>4178</v>
      </c>
      <c r="B56" s="43" t="s">
        <v>423</v>
      </c>
      <c r="C56" s="45">
        <v>0</v>
      </c>
      <c r="D56" s="80"/>
      <c r="E56" s="40"/>
    </row>
    <row r="57" spans="1:5" ht="33.75">
      <c r="A57" s="117">
        <v>4200</v>
      </c>
      <c r="B57" s="119" t="s">
        <v>424</v>
      </c>
      <c r="C57" s="118">
        <f>+C58+C64</f>
        <v>11065000</v>
      </c>
      <c r="D57" s="80"/>
      <c r="E57" s="40"/>
    </row>
    <row r="58" spans="1:5" ht="22.5">
      <c r="A58" s="117">
        <v>4210</v>
      </c>
      <c r="B58" s="119" t="s">
        <v>425</v>
      </c>
      <c r="C58" s="118">
        <f>SUM(C59:C63)</f>
        <v>0</v>
      </c>
      <c r="D58" s="80"/>
      <c r="E58" s="40"/>
    </row>
    <row r="59" spans="1:5">
      <c r="A59" s="41">
        <v>4211</v>
      </c>
      <c r="B59" s="42" t="s">
        <v>251</v>
      </c>
      <c r="C59" s="45">
        <v>0</v>
      </c>
      <c r="D59" s="80"/>
      <c r="E59" s="40"/>
    </row>
    <row r="60" spans="1:5">
      <c r="A60" s="41">
        <v>4212</v>
      </c>
      <c r="B60" s="42" t="s">
        <v>252</v>
      </c>
      <c r="C60" s="45">
        <v>0</v>
      </c>
      <c r="D60" s="80"/>
      <c r="E60" s="40"/>
    </row>
    <row r="61" spans="1:5">
      <c r="A61" s="41">
        <v>4213</v>
      </c>
      <c r="B61" s="42" t="s">
        <v>253</v>
      </c>
      <c r="C61" s="45">
        <v>0</v>
      </c>
      <c r="D61" s="80"/>
      <c r="E61" s="40"/>
    </row>
    <row r="62" spans="1:5">
      <c r="A62" s="41">
        <v>4214</v>
      </c>
      <c r="B62" s="42" t="s">
        <v>426</v>
      </c>
      <c r="C62" s="45">
        <v>0</v>
      </c>
      <c r="D62" s="80"/>
      <c r="E62" s="40"/>
    </row>
    <row r="63" spans="1:5">
      <c r="A63" s="41">
        <v>4215</v>
      </c>
      <c r="B63" s="42" t="s">
        <v>427</v>
      </c>
      <c r="C63" s="45">
        <v>0</v>
      </c>
      <c r="D63" s="80"/>
      <c r="E63" s="40"/>
    </row>
    <row r="64" spans="1:5">
      <c r="A64" s="117">
        <v>4220</v>
      </c>
      <c r="B64" s="116" t="s">
        <v>254</v>
      </c>
      <c r="C64" s="118">
        <f>SUM(C65:C68)</f>
        <v>11065000</v>
      </c>
      <c r="D64" s="80"/>
      <c r="E64" s="40"/>
    </row>
    <row r="65" spans="1:5">
      <c r="A65" s="41">
        <v>4221</v>
      </c>
      <c r="B65" s="42" t="s">
        <v>255</v>
      </c>
      <c r="C65" s="45">
        <v>11065000</v>
      </c>
      <c r="D65" s="80"/>
      <c r="E65" s="40"/>
    </row>
    <row r="66" spans="1:5">
      <c r="A66" s="41">
        <v>4223</v>
      </c>
      <c r="B66" s="42" t="s">
        <v>256</v>
      </c>
      <c r="C66" s="45">
        <v>0</v>
      </c>
      <c r="D66" s="80"/>
      <c r="E66" s="40"/>
    </row>
    <row r="67" spans="1:5">
      <c r="A67" s="41">
        <v>4225</v>
      </c>
      <c r="B67" s="42" t="s">
        <v>258</v>
      </c>
      <c r="C67" s="45">
        <v>0</v>
      </c>
      <c r="D67" s="80"/>
      <c r="E67" s="40"/>
    </row>
    <row r="68" spans="1:5">
      <c r="A68" s="41">
        <v>4227</v>
      </c>
      <c r="B68" s="42" t="s">
        <v>428</v>
      </c>
      <c r="C68" s="45">
        <v>0</v>
      </c>
      <c r="D68" s="80"/>
      <c r="E68" s="40"/>
    </row>
    <row r="69" spans="1:5">
      <c r="A69" s="120">
        <v>4300</v>
      </c>
      <c r="B69" s="116" t="s">
        <v>259</v>
      </c>
      <c r="C69" s="118">
        <f>C70+C73+C79+C81+C83</f>
        <v>100925</v>
      </c>
      <c r="D69" s="42"/>
      <c r="E69" s="42"/>
    </row>
    <row r="70" spans="1:5">
      <c r="A70" s="120">
        <v>4310</v>
      </c>
      <c r="B70" s="116" t="s">
        <v>260</v>
      </c>
      <c r="C70" s="118">
        <f>SUM(C71:C72)</f>
        <v>0</v>
      </c>
      <c r="D70" s="42"/>
      <c r="E70" s="42"/>
    </row>
    <row r="71" spans="1:5">
      <c r="A71" s="44">
        <v>4311</v>
      </c>
      <c r="B71" s="42" t="s">
        <v>429</v>
      </c>
      <c r="C71" s="45">
        <v>0</v>
      </c>
      <c r="D71" s="42"/>
      <c r="E71" s="42"/>
    </row>
    <row r="72" spans="1:5">
      <c r="A72" s="44">
        <v>4319</v>
      </c>
      <c r="B72" s="42" t="s">
        <v>261</v>
      </c>
      <c r="C72" s="45">
        <v>0</v>
      </c>
      <c r="D72" s="42"/>
      <c r="E72" s="42"/>
    </row>
    <row r="73" spans="1:5">
      <c r="A73" s="120">
        <v>4320</v>
      </c>
      <c r="B73" s="116" t="s">
        <v>262</v>
      </c>
      <c r="C73" s="118">
        <f>SUM(C74:C78)</f>
        <v>0</v>
      </c>
      <c r="D73" s="42"/>
      <c r="E73" s="42"/>
    </row>
    <row r="74" spans="1:5">
      <c r="A74" s="44">
        <v>4321</v>
      </c>
      <c r="B74" s="42" t="s">
        <v>263</v>
      </c>
      <c r="C74" s="45">
        <v>0</v>
      </c>
      <c r="D74" s="42"/>
      <c r="E74" s="42"/>
    </row>
    <row r="75" spans="1:5">
      <c r="A75" s="44">
        <v>4322</v>
      </c>
      <c r="B75" s="42" t="s">
        <v>264</v>
      </c>
      <c r="C75" s="45">
        <v>0</v>
      </c>
      <c r="D75" s="42"/>
      <c r="E75" s="42"/>
    </row>
    <row r="76" spans="1:5">
      <c r="A76" s="44">
        <v>4323</v>
      </c>
      <c r="B76" s="42" t="s">
        <v>265</v>
      </c>
      <c r="C76" s="45">
        <v>0</v>
      </c>
      <c r="D76" s="42"/>
      <c r="E76" s="42"/>
    </row>
    <row r="77" spans="1:5">
      <c r="A77" s="44">
        <v>4324</v>
      </c>
      <c r="B77" s="42" t="s">
        <v>266</v>
      </c>
      <c r="C77" s="45">
        <v>0</v>
      </c>
      <c r="D77" s="42"/>
      <c r="E77" s="42"/>
    </row>
    <row r="78" spans="1:5">
      <c r="A78" s="44">
        <v>4325</v>
      </c>
      <c r="B78" s="42" t="s">
        <v>267</v>
      </c>
      <c r="C78" s="45">
        <v>0</v>
      </c>
      <c r="D78" s="42"/>
      <c r="E78" s="42"/>
    </row>
    <row r="79" spans="1:5">
      <c r="A79" s="120">
        <v>4330</v>
      </c>
      <c r="B79" s="116" t="s">
        <v>268</v>
      </c>
      <c r="C79" s="118">
        <f>SUM(C80)</f>
        <v>0</v>
      </c>
      <c r="D79" s="42"/>
      <c r="E79" s="42"/>
    </row>
    <row r="80" spans="1:5">
      <c r="A80" s="44">
        <v>4331</v>
      </c>
      <c r="B80" s="42" t="s">
        <v>268</v>
      </c>
      <c r="C80" s="45">
        <v>0</v>
      </c>
      <c r="D80" s="42"/>
      <c r="E80" s="42"/>
    </row>
    <row r="81" spans="1:5">
      <c r="A81" s="120">
        <v>4340</v>
      </c>
      <c r="B81" s="116" t="s">
        <v>269</v>
      </c>
      <c r="C81" s="118">
        <f>SUM(C82)</f>
        <v>0</v>
      </c>
      <c r="D81" s="42"/>
      <c r="E81" s="42"/>
    </row>
    <row r="82" spans="1:5">
      <c r="A82" s="44">
        <v>4341</v>
      </c>
      <c r="B82" s="42" t="s">
        <v>269</v>
      </c>
      <c r="C82" s="45">
        <v>0</v>
      </c>
      <c r="D82" s="42"/>
      <c r="E82" s="42"/>
    </row>
    <row r="83" spans="1:5">
      <c r="A83" s="120">
        <v>4390</v>
      </c>
      <c r="B83" s="116" t="s">
        <v>270</v>
      </c>
      <c r="C83" s="118">
        <f>SUM(C84:C90)</f>
        <v>100925</v>
      </c>
      <c r="D83" s="42"/>
      <c r="E83" s="42"/>
    </row>
    <row r="84" spans="1:5">
      <c r="A84" s="44">
        <v>4392</v>
      </c>
      <c r="B84" s="42" t="s">
        <v>271</v>
      </c>
      <c r="C84" s="45">
        <v>0</v>
      </c>
      <c r="D84" s="42"/>
      <c r="E84" s="42"/>
    </row>
    <row r="85" spans="1:5">
      <c r="A85" s="44">
        <v>4393</v>
      </c>
      <c r="B85" s="42" t="s">
        <v>430</v>
      </c>
      <c r="C85" s="45">
        <v>0</v>
      </c>
      <c r="D85" s="42"/>
      <c r="E85" s="42"/>
    </row>
    <row r="86" spans="1:5">
      <c r="A86" s="44">
        <v>4394</v>
      </c>
      <c r="B86" s="42" t="s">
        <v>272</v>
      </c>
      <c r="C86" s="45">
        <v>0</v>
      </c>
      <c r="D86" s="42"/>
      <c r="E86" s="42"/>
    </row>
    <row r="87" spans="1:5">
      <c r="A87" s="44">
        <v>4395</v>
      </c>
      <c r="B87" s="42" t="s">
        <v>273</v>
      </c>
      <c r="C87" s="45">
        <v>0</v>
      </c>
      <c r="D87" s="42"/>
      <c r="E87" s="42"/>
    </row>
    <row r="88" spans="1:5">
      <c r="A88" s="44">
        <v>4396</v>
      </c>
      <c r="B88" s="42" t="s">
        <v>274</v>
      </c>
      <c r="C88" s="45">
        <v>0</v>
      </c>
      <c r="D88" s="42"/>
      <c r="E88" s="42"/>
    </row>
    <row r="89" spans="1:5">
      <c r="A89" s="44">
        <v>4397</v>
      </c>
      <c r="B89" s="42" t="s">
        <v>431</v>
      </c>
      <c r="C89" s="45">
        <v>0</v>
      </c>
      <c r="D89" s="42"/>
      <c r="E89" s="42"/>
    </row>
    <row r="90" spans="1:5">
      <c r="A90" s="44">
        <v>4399</v>
      </c>
      <c r="B90" s="42" t="s">
        <v>270</v>
      </c>
      <c r="C90" s="45">
        <v>100925</v>
      </c>
      <c r="D90" s="42"/>
      <c r="E90" s="42"/>
    </row>
    <row r="91" spans="1:5">
      <c r="A91" s="40"/>
      <c r="B91" s="40"/>
      <c r="C91" s="40"/>
      <c r="D91" s="40"/>
      <c r="E91" s="40"/>
    </row>
    <row r="92" spans="1:5">
      <c r="A92" s="38" t="s">
        <v>557</v>
      </c>
      <c r="B92" s="38"/>
      <c r="C92" s="38"/>
      <c r="D92" s="38"/>
      <c r="E92" s="38"/>
    </row>
    <row r="93" spans="1:5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>
      <c r="A94" s="120">
        <v>5000</v>
      </c>
      <c r="B94" s="116" t="s">
        <v>276</v>
      </c>
      <c r="C94" s="118">
        <f>C95+C123+C156+C166+C181+C210</f>
        <v>13890640.710000001</v>
      </c>
      <c r="D94" s="121">
        <v>1</v>
      </c>
      <c r="E94" s="42"/>
    </row>
    <row r="95" spans="1:5">
      <c r="A95" s="120">
        <v>5100</v>
      </c>
      <c r="B95" s="116" t="s">
        <v>277</v>
      </c>
      <c r="C95" s="118">
        <f>C96+C103+C113</f>
        <v>13436536.82</v>
      </c>
      <c r="D95" s="121">
        <f>C95/$C$94</f>
        <v>0.9673086433174326</v>
      </c>
      <c r="E95" s="42"/>
    </row>
    <row r="96" spans="1:5">
      <c r="A96" s="120">
        <v>5110</v>
      </c>
      <c r="B96" s="116" t="s">
        <v>278</v>
      </c>
      <c r="C96" s="118">
        <f>SUM(C97:C102)</f>
        <v>9267924.3000000007</v>
      </c>
      <c r="D96" s="121">
        <f t="shared" ref="D96:D159" si="0">C96/$C$94</f>
        <v>0.66720639411023974</v>
      </c>
      <c r="E96" s="42"/>
    </row>
    <row r="97" spans="1:5">
      <c r="A97" s="44">
        <v>5111</v>
      </c>
      <c r="B97" s="42" t="s">
        <v>279</v>
      </c>
      <c r="C97" s="45">
        <v>5080975.4800000004</v>
      </c>
      <c r="D97" s="46">
        <f t="shared" si="0"/>
        <v>0.36578409780206605</v>
      </c>
      <c r="E97" s="42"/>
    </row>
    <row r="98" spans="1:5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>
      <c r="A99" s="44">
        <v>5113</v>
      </c>
      <c r="B99" s="42" t="s">
        <v>281</v>
      </c>
      <c r="C99" s="45">
        <v>982012.76</v>
      </c>
      <c r="D99" s="46">
        <f t="shared" si="0"/>
        <v>7.0696001754119234E-2</v>
      </c>
      <c r="E99" s="42"/>
    </row>
    <row r="100" spans="1:5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>
      <c r="A101" s="44">
        <v>5115</v>
      </c>
      <c r="B101" s="42" t="s">
        <v>283</v>
      </c>
      <c r="C101" s="45">
        <v>3204936.06</v>
      </c>
      <c r="D101" s="46">
        <f t="shared" si="0"/>
        <v>0.23072629455405444</v>
      </c>
      <c r="E101" s="42"/>
    </row>
    <row r="102" spans="1:5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>
      <c r="A103" s="120">
        <v>5120</v>
      </c>
      <c r="B103" s="116" t="s">
        <v>285</v>
      </c>
      <c r="C103" s="118">
        <f>SUM(C104:C112)</f>
        <v>2293383.8400000003</v>
      </c>
      <c r="D103" s="121">
        <f t="shared" si="0"/>
        <v>0.16510281187742276</v>
      </c>
      <c r="E103" s="42"/>
    </row>
    <row r="104" spans="1:5">
      <c r="A104" s="44">
        <v>5121</v>
      </c>
      <c r="B104" s="42" t="s">
        <v>286</v>
      </c>
      <c r="C104" s="45">
        <v>302041.84000000003</v>
      </c>
      <c r="D104" s="46">
        <f t="shared" si="0"/>
        <v>2.1744269850890126E-2</v>
      </c>
      <c r="E104" s="42"/>
    </row>
    <row r="105" spans="1:5">
      <c r="A105" s="44">
        <v>5122</v>
      </c>
      <c r="B105" s="42" t="s">
        <v>287</v>
      </c>
      <c r="C105" s="45">
        <v>857445.84</v>
      </c>
      <c r="D105" s="46">
        <f t="shared" si="0"/>
        <v>6.1728314618541447E-2</v>
      </c>
      <c r="E105" s="42"/>
    </row>
    <row r="106" spans="1:5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>
      <c r="A107" s="44">
        <v>5124</v>
      </c>
      <c r="B107" s="42" t="s">
        <v>289</v>
      </c>
      <c r="C107" s="45">
        <v>48773.4</v>
      </c>
      <c r="D107" s="46">
        <f t="shared" si="0"/>
        <v>3.5112419231236452E-3</v>
      </c>
      <c r="E107" s="42"/>
    </row>
    <row r="108" spans="1:5">
      <c r="A108" s="44">
        <v>5125</v>
      </c>
      <c r="B108" s="42" t="s">
        <v>290</v>
      </c>
      <c r="C108" s="45">
        <v>173174.13</v>
      </c>
      <c r="D108" s="46">
        <f t="shared" si="0"/>
        <v>1.2466964887755706E-2</v>
      </c>
      <c r="E108" s="42"/>
    </row>
    <row r="109" spans="1:5">
      <c r="A109" s="44">
        <v>5126</v>
      </c>
      <c r="B109" s="42" t="s">
        <v>291</v>
      </c>
      <c r="C109" s="45">
        <v>793408.95</v>
      </c>
      <c r="D109" s="46">
        <f t="shared" si="0"/>
        <v>5.7118240012414799E-2</v>
      </c>
      <c r="E109" s="42"/>
    </row>
    <row r="110" spans="1:5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>
      <c r="A112" s="44">
        <v>5129</v>
      </c>
      <c r="B112" s="42" t="s">
        <v>294</v>
      </c>
      <c r="C112" s="45">
        <v>118539.68</v>
      </c>
      <c r="D112" s="46">
        <f t="shared" si="0"/>
        <v>8.5337805846970177E-3</v>
      </c>
      <c r="E112" s="42"/>
    </row>
    <row r="113" spans="1:5">
      <c r="A113" s="120">
        <v>5130</v>
      </c>
      <c r="B113" s="116" t="s">
        <v>295</v>
      </c>
      <c r="C113" s="118">
        <f>SUM(C114:C122)</f>
        <v>1875228.6800000002</v>
      </c>
      <c r="D113" s="121">
        <f t="shared" si="0"/>
        <v>0.13499943732977024</v>
      </c>
      <c r="E113" s="42"/>
    </row>
    <row r="114" spans="1:5">
      <c r="A114" s="44">
        <v>5131</v>
      </c>
      <c r="B114" s="42" t="s">
        <v>296</v>
      </c>
      <c r="C114" s="45">
        <v>170007.73</v>
      </c>
      <c r="D114" s="46">
        <f t="shared" si="0"/>
        <v>1.2239012839602846E-2</v>
      </c>
      <c r="E114" s="42"/>
    </row>
    <row r="115" spans="1:5">
      <c r="A115" s="44">
        <v>5132</v>
      </c>
      <c r="B115" s="42" t="s">
        <v>297</v>
      </c>
      <c r="C115" s="45">
        <v>31800</v>
      </c>
      <c r="D115" s="46">
        <f t="shared" si="0"/>
        <v>2.2893112466084364E-3</v>
      </c>
      <c r="E115" s="42"/>
    </row>
    <row r="116" spans="1:5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>
      <c r="A117" s="44">
        <v>5134</v>
      </c>
      <c r="B117" s="42" t="s">
        <v>299</v>
      </c>
      <c r="C117" s="45">
        <v>127591.1</v>
      </c>
      <c r="D117" s="46">
        <f t="shared" si="0"/>
        <v>9.1854006351302416E-3</v>
      </c>
      <c r="E117" s="42"/>
    </row>
    <row r="118" spans="1:5">
      <c r="A118" s="44">
        <v>5135</v>
      </c>
      <c r="B118" s="42" t="s">
        <v>300</v>
      </c>
      <c r="C118" s="45">
        <v>789755.22</v>
      </c>
      <c r="D118" s="46">
        <f t="shared" si="0"/>
        <v>5.6855204629362263E-2</v>
      </c>
      <c r="E118" s="42"/>
    </row>
    <row r="119" spans="1:5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>
      <c r="A120" s="44">
        <v>5137</v>
      </c>
      <c r="B120" s="42" t="s">
        <v>302</v>
      </c>
      <c r="C120" s="45">
        <v>38349.75</v>
      </c>
      <c r="D120" s="46">
        <f t="shared" si="0"/>
        <v>2.7608337729440845E-3</v>
      </c>
      <c r="E120" s="42"/>
    </row>
    <row r="121" spans="1:5">
      <c r="A121" s="44">
        <v>5138</v>
      </c>
      <c r="B121" s="42" t="s">
        <v>303</v>
      </c>
      <c r="C121" s="45">
        <v>492426.88</v>
      </c>
      <c r="D121" s="46">
        <f t="shared" si="0"/>
        <v>3.5450263978500096E-2</v>
      </c>
      <c r="E121" s="42"/>
    </row>
    <row r="122" spans="1:5">
      <c r="A122" s="44">
        <v>5139</v>
      </c>
      <c r="B122" s="42" t="s">
        <v>304</v>
      </c>
      <c r="C122" s="45">
        <v>225298</v>
      </c>
      <c r="D122" s="46">
        <f t="shared" si="0"/>
        <v>1.6219410227622251E-2</v>
      </c>
      <c r="E122" s="42"/>
    </row>
    <row r="123" spans="1:5">
      <c r="A123" s="120">
        <v>5200</v>
      </c>
      <c r="B123" s="116" t="s">
        <v>305</v>
      </c>
      <c r="C123" s="118">
        <v>0</v>
      </c>
      <c r="D123" s="121">
        <f t="shared" si="0"/>
        <v>0</v>
      </c>
      <c r="E123" s="42"/>
    </row>
    <row r="124" spans="1:5">
      <c r="A124" s="120">
        <v>5210</v>
      </c>
      <c r="B124" s="116" t="s">
        <v>306</v>
      </c>
      <c r="C124" s="118">
        <f>SUM(C125:C126)</f>
        <v>0</v>
      </c>
      <c r="D124" s="121">
        <f t="shared" si="0"/>
        <v>0</v>
      </c>
      <c r="E124" s="42"/>
    </row>
    <row r="125" spans="1:5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>
      <c r="A127" s="120">
        <v>5220</v>
      </c>
      <c r="B127" s="116" t="s">
        <v>309</v>
      </c>
      <c r="C127" s="118">
        <f>SUM(C128:C129)</f>
        <v>0</v>
      </c>
      <c r="D127" s="121">
        <f t="shared" si="0"/>
        <v>0</v>
      </c>
      <c r="E127" s="42"/>
    </row>
    <row r="128" spans="1:5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>
      <c r="A130" s="120">
        <v>5230</v>
      </c>
      <c r="B130" s="116" t="s">
        <v>256</v>
      </c>
      <c r="C130" s="118">
        <v>0</v>
      </c>
      <c r="D130" s="121">
        <f t="shared" si="0"/>
        <v>0</v>
      </c>
      <c r="E130" s="42"/>
    </row>
    <row r="131" spans="1:5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>
      <c r="A133" s="120">
        <v>5240</v>
      </c>
      <c r="B133" s="116" t="s">
        <v>257</v>
      </c>
      <c r="C133" s="118">
        <v>0</v>
      </c>
      <c r="D133" s="121">
        <f t="shared" si="0"/>
        <v>0</v>
      </c>
      <c r="E133" s="42"/>
    </row>
    <row r="134" spans="1:5">
      <c r="A134" s="44">
        <v>5241</v>
      </c>
      <c r="B134" s="42" t="s">
        <v>314</v>
      </c>
      <c r="C134" s="45">
        <v>716926.1</v>
      </c>
      <c r="D134" s="46">
        <f t="shared" si="0"/>
        <v>5.1612169299280648E-2</v>
      </c>
      <c r="E134" s="42"/>
    </row>
    <row r="135" spans="1:5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>
      <c r="A137" s="44">
        <v>5244</v>
      </c>
      <c r="B137" s="42" t="s">
        <v>317</v>
      </c>
      <c r="C137" s="45">
        <v>2000</v>
      </c>
      <c r="D137" s="46">
        <f t="shared" si="0"/>
        <v>1.4398183940933564E-4</v>
      </c>
      <c r="E137" s="42"/>
    </row>
    <row r="138" spans="1:5">
      <c r="A138" s="120">
        <v>5250</v>
      </c>
      <c r="B138" s="116" t="s">
        <v>258</v>
      </c>
      <c r="C138" s="118">
        <f>SUM(C139:C141)</f>
        <v>274324.86</v>
      </c>
      <c r="D138" s="121">
        <f t="shared" si="0"/>
        <v>1.974889896925424E-2</v>
      </c>
      <c r="E138" s="42"/>
    </row>
    <row r="139" spans="1:5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>
      <c r="A140" s="44">
        <v>5252</v>
      </c>
      <c r="B140" s="42" t="s">
        <v>319</v>
      </c>
      <c r="C140" s="45">
        <v>274324.86</v>
      </c>
      <c r="D140" s="46">
        <f t="shared" si="0"/>
        <v>1.974889896925424E-2</v>
      </c>
      <c r="E140" s="42"/>
    </row>
    <row r="141" spans="1:5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>
      <c r="A142" s="120">
        <v>5260</v>
      </c>
      <c r="B142" s="116" t="s">
        <v>321</v>
      </c>
      <c r="C142" s="118">
        <f>SUM(C143:C144)</f>
        <v>0</v>
      </c>
      <c r="D142" s="121">
        <f t="shared" si="0"/>
        <v>0</v>
      </c>
      <c r="E142" s="42"/>
    </row>
    <row r="143" spans="1:5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>
      <c r="A145" s="120">
        <v>5270</v>
      </c>
      <c r="B145" s="116" t="s">
        <v>324</v>
      </c>
      <c r="C145" s="118">
        <f>SUM(C146)</f>
        <v>0</v>
      </c>
      <c r="D145" s="121">
        <f t="shared" si="0"/>
        <v>0</v>
      </c>
      <c r="E145" s="42"/>
    </row>
    <row r="146" spans="1:5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>
      <c r="A147" s="120">
        <v>5280</v>
      </c>
      <c r="B147" s="116" t="s">
        <v>326</v>
      </c>
      <c r="C147" s="118">
        <f>SUM(C148:C152)</f>
        <v>0</v>
      </c>
      <c r="D147" s="121">
        <f t="shared" si="0"/>
        <v>0</v>
      </c>
      <c r="E147" s="42"/>
    </row>
    <row r="148" spans="1:5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>
      <c r="A153" s="120">
        <v>5290</v>
      </c>
      <c r="B153" s="116" t="s">
        <v>332</v>
      </c>
      <c r="C153" s="118">
        <f>SUM(C154:C155)</f>
        <v>0</v>
      </c>
      <c r="D153" s="121">
        <f t="shared" si="0"/>
        <v>0</v>
      </c>
      <c r="E153" s="42"/>
    </row>
    <row r="154" spans="1:5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>
      <c r="A156" s="120">
        <v>5300</v>
      </c>
      <c r="B156" s="116" t="s">
        <v>335</v>
      </c>
      <c r="C156" s="118">
        <f>C157+C160+C163</f>
        <v>0</v>
      </c>
      <c r="D156" s="121">
        <f t="shared" si="0"/>
        <v>0</v>
      </c>
      <c r="E156" s="42"/>
    </row>
    <row r="157" spans="1:5">
      <c r="A157" s="120">
        <v>5310</v>
      </c>
      <c r="B157" s="116" t="s">
        <v>251</v>
      </c>
      <c r="C157" s="118">
        <f>C158+C159</f>
        <v>0</v>
      </c>
      <c r="D157" s="121">
        <f t="shared" si="0"/>
        <v>0</v>
      </c>
      <c r="E157" s="42"/>
    </row>
    <row r="158" spans="1:5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>
      <c r="A160" s="120">
        <v>5320</v>
      </c>
      <c r="B160" s="116" t="s">
        <v>252</v>
      </c>
      <c r="C160" s="118">
        <v>0</v>
      </c>
      <c r="D160" s="121">
        <f t="shared" ref="D160:D212" si="1">C160/$C$94</f>
        <v>0</v>
      </c>
      <c r="E160" s="42"/>
    </row>
    <row r="161" spans="1:5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>
      <c r="A163" s="120">
        <v>5330</v>
      </c>
      <c r="B163" s="116" t="s">
        <v>253</v>
      </c>
      <c r="C163" s="118">
        <v>0</v>
      </c>
      <c r="D163" s="121">
        <f t="shared" si="1"/>
        <v>0</v>
      </c>
      <c r="E163" s="42"/>
    </row>
    <row r="164" spans="1:5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>
      <c r="A166" s="120">
        <v>5400</v>
      </c>
      <c r="B166" s="116" t="s">
        <v>342</v>
      </c>
      <c r="C166" s="118">
        <f>C167+C170+C173+C176+C178</f>
        <v>0</v>
      </c>
      <c r="D166" s="121">
        <f t="shared" si="1"/>
        <v>0</v>
      </c>
      <c r="E166" s="42"/>
    </row>
    <row r="167" spans="1:5">
      <c r="A167" s="120">
        <v>5410</v>
      </c>
      <c r="B167" s="116" t="s">
        <v>343</v>
      </c>
      <c r="C167" s="118">
        <f>SUM(C168:C169)</f>
        <v>0</v>
      </c>
      <c r="D167" s="121">
        <f t="shared" si="1"/>
        <v>0</v>
      </c>
      <c r="E167" s="42"/>
    </row>
    <row r="168" spans="1:5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>
      <c r="A170" s="120">
        <v>5420</v>
      </c>
      <c r="B170" s="116" t="s">
        <v>346</v>
      </c>
      <c r="C170" s="118">
        <v>0</v>
      </c>
      <c r="D170" s="121">
        <f t="shared" si="1"/>
        <v>0</v>
      </c>
      <c r="E170" s="42"/>
    </row>
    <row r="171" spans="1:5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>
      <c r="A173" s="120">
        <v>5430</v>
      </c>
      <c r="B173" s="116" t="s">
        <v>349</v>
      </c>
      <c r="C173" s="118">
        <f>SUM(C174:C175)</f>
        <v>0</v>
      </c>
      <c r="D173" s="121">
        <f t="shared" si="1"/>
        <v>0</v>
      </c>
      <c r="E173" s="42"/>
    </row>
    <row r="174" spans="1:5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>
      <c r="A176" s="120">
        <v>5440</v>
      </c>
      <c r="B176" s="116" t="s">
        <v>352</v>
      </c>
      <c r="C176" s="118">
        <f>SUM(C177)</f>
        <v>0</v>
      </c>
      <c r="D176" s="121">
        <f t="shared" si="1"/>
        <v>0</v>
      </c>
      <c r="E176" s="42"/>
    </row>
    <row r="177" spans="1:5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>
      <c r="A178" s="120">
        <v>5450</v>
      </c>
      <c r="B178" s="116" t="s">
        <v>353</v>
      </c>
      <c r="C178" s="118">
        <f>SUM(C179:C180)</f>
        <v>0</v>
      </c>
      <c r="D178" s="121">
        <f t="shared" si="1"/>
        <v>0</v>
      </c>
      <c r="E178" s="42"/>
    </row>
    <row r="179" spans="1:5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>
      <c r="A181" s="120">
        <v>5500</v>
      </c>
      <c r="B181" s="116" t="s">
        <v>356</v>
      </c>
      <c r="C181" s="118">
        <f>C182+C191+C194+C200</f>
        <v>454103.89</v>
      </c>
      <c r="D181" s="121">
        <f t="shared" si="1"/>
        <v>3.2691356682567306E-2</v>
      </c>
      <c r="E181" s="42"/>
    </row>
    <row r="182" spans="1:5">
      <c r="A182" s="120">
        <v>5510</v>
      </c>
      <c r="B182" s="116" t="s">
        <v>357</v>
      </c>
      <c r="C182" s="118">
        <f>SUM(C183:C190)</f>
        <v>454103.89</v>
      </c>
      <c r="D182" s="121">
        <f t="shared" si="1"/>
        <v>3.2691356682567306E-2</v>
      </c>
      <c r="E182" s="42"/>
    </row>
    <row r="183" spans="1:5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>
      <c r="A185" s="44">
        <v>5513</v>
      </c>
      <c r="B185" s="42" t="s">
        <v>360</v>
      </c>
      <c r="C185" s="45">
        <v>111216.62</v>
      </c>
      <c r="D185" s="46">
        <f t="shared" si="1"/>
        <v>8.0065867602445526E-3</v>
      </c>
      <c r="E185" s="42"/>
    </row>
    <row r="186" spans="1:5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>
      <c r="A187" s="44">
        <v>5515</v>
      </c>
      <c r="B187" s="42" t="s">
        <v>362</v>
      </c>
      <c r="C187" s="45">
        <v>342217.37</v>
      </c>
      <c r="D187" s="46">
        <f t="shared" si="1"/>
        <v>2.4636543205212597E-2</v>
      </c>
      <c r="E187" s="42"/>
    </row>
    <row r="188" spans="1:5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>
      <c r="A189" s="44">
        <v>5517</v>
      </c>
      <c r="B189" s="42" t="s">
        <v>364</v>
      </c>
      <c r="C189" s="45">
        <v>669.9</v>
      </c>
      <c r="D189" s="46">
        <f t="shared" si="1"/>
        <v>4.822671711015697E-5</v>
      </c>
      <c r="E189" s="42"/>
    </row>
    <row r="190" spans="1:5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>
      <c r="A194" s="120">
        <v>5530</v>
      </c>
      <c r="B194" s="116" t="s">
        <v>367</v>
      </c>
      <c r="C194" s="118">
        <f>SUM(C195:C199)</f>
        <v>0</v>
      </c>
      <c r="D194" s="121">
        <f t="shared" si="1"/>
        <v>0</v>
      </c>
      <c r="E194" s="42"/>
    </row>
    <row r="195" spans="1:5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>
      <c r="A200" s="120">
        <v>5590</v>
      </c>
      <c r="B200" s="116" t="s">
        <v>373</v>
      </c>
      <c r="C200" s="118">
        <f>SUM(C201:C209)</f>
        <v>0</v>
      </c>
      <c r="D200" s="121">
        <f t="shared" si="1"/>
        <v>0</v>
      </c>
      <c r="E200" s="42"/>
    </row>
    <row r="201" spans="1:5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>
      <c r="A211" s="120">
        <v>5610</v>
      </c>
      <c r="B211" s="116" t="s">
        <v>381</v>
      </c>
      <c r="C211" s="118">
        <f>C212</f>
        <v>0</v>
      </c>
      <c r="D211" s="121">
        <f t="shared" si="1"/>
        <v>0</v>
      </c>
      <c r="E211" s="42"/>
    </row>
    <row r="212" spans="1:5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>
      <c r="B214" s="14" t="s">
        <v>517</v>
      </c>
    </row>
    <row r="216" spans="1:5">
      <c r="B216" s="149" t="s">
        <v>602</v>
      </c>
      <c r="C216" s="149" t="s">
        <v>603</v>
      </c>
      <c r="D216" s="1"/>
      <c r="E216" s="1"/>
    </row>
    <row r="217" spans="1:5">
      <c r="B217" s="149" t="s">
        <v>604</v>
      </c>
      <c r="C217" s="149" t="s">
        <v>605</v>
      </c>
      <c r="D217" s="1"/>
      <c r="E217" s="1"/>
    </row>
    <row r="218" spans="1:5">
      <c r="B218" s="149" t="s">
        <v>606</v>
      </c>
      <c r="C218" s="149" t="s">
        <v>607</v>
      </c>
      <c r="D218" s="1"/>
      <c r="E218" s="1"/>
    </row>
    <row r="219" spans="1:5">
      <c r="B219" s="149" t="s">
        <v>608</v>
      </c>
      <c r="C219" s="149" t="s">
        <v>609</v>
      </c>
      <c r="D219" s="1"/>
      <c r="E21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7559055118110237" right="0.11811023622047245" top="0.35433070866141736" bottom="0.31496062992125984" header="0.31496062992125984" footer="0.31496062992125984"/>
  <pageSetup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C158" zoomScale="80" zoomScaleNormal="80" workbookViewId="0">
      <selection sqref="A1:J178"/>
    </sheetView>
  </sheetViews>
  <sheetFormatPr baseColWidth="10" defaultColWidth="9.140625" defaultRowHeight="11.25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>
      <c r="A1" s="175" t="s">
        <v>600</v>
      </c>
      <c r="B1" s="176"/>
      <c r="C1" s="176"/>
      <c r="D1" s="176"/>
      <c r="E1" s="176"/>
      <c r="F1" s="176"/>
      <c r="G1" s="10" t="s">
        <v>497</v>
      </c>
      <c r="H1" s="19">
        <v>2024</v>
      </c>
    </row>
    <row r="2" spans="1:8" s="11" customFormat="1" ht="18.95" customHeight="1">
      <c r="A2" s="175" t="s">
        <v>501</v>
      </c>
      <c r="B2" s="176"/>
      <c r="C2" s="176"/>
      <c r="D2" s="176"/>
      <c r="E2" s="176"/>
      <c r="F2" s="176"/>
      <c r="G2" s="10" t="s">
        <v>498</v>
      </c>
      <c r="H2" s="19" t="s">
        <v>500</v>
      </c>
    </row>
    <row r="3" spans="1:8" s="11" customFormat="1" ht="18.95" customHeight="1">
      <c r="A3" s="175" t="s">
        <v>601</v>
      </c>
      <c r="B3" s="176"/>
      <c r="C3" s="176"/>
      <c r="D3" s="176"/>
      <c r="E3" s="176"/>
      <c r="F3" s="176"/>
      <c r="G3" s="10" t="s">
        <v>499</v>
      </c>
      <c r="H3" s="19">
        <v>4</v>
      </c>
    </row>
    <row r="4" spans="1:8" s="11" customFormat="1" ht="18.95" customHeight="1">
      <c r="A4" s="175" t="s">
        <v>515</v>
      </c>
      <c r="B4" s="176"/>
      <c r="C4" s="176"/>
      <c r="D4" s="176"/>
      <c r="E4" s="176"/>
      <c r="F4" s="176"/>
      <c r="G4" s="10"/>
      <c r="H4" s="19"/>
    </row>
    <row r="5" spans="1:8">
      <c r="A5" s="12" t="s">
        <v>115</v>
      </c>
      <c r="B5" s="13"/>
      <c r="C5" s="13"/>
      <c r="D5" s="13"/>
      <c r="E5" s="13"/>
      <c r="F5" s="13"/>
      <c r="G5" s="13"/>
      <c r="H5" s="13"/>
    </row>
    <row r="7" spans="1:8">
      <c r="A7" s="13" t="s">
        <v>87</v>
      </c>
      <c r="B7" s="13"/>
      <c r="C7" s="13"/>
      <c r="D7" s="13"/>
      <c r="E7" s="13"/>
      <c r="F7" s="13"/>
      <c r="G7" s="13"/>
      <c r="H7" s="13"/>
    </row>
    <row r="8" spans="1:8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>
      <c r="A9" s="16">
        <v>1114</v>
      </c>
      <c r="B9" s="14" t="s">
        <v>116</v>
      </c>
      <c r="C9" s="18">
        <v>0</v>
      </c>
    </row>
    <row r="10" spans="1:8">
      <c r="A10" s="16">
        <v>1115</v>
      </c>
      <c r="B10" s="14" t="s">
        <v>117</v>
      </c>
      <c r="C10" s="18">
        <v>0</v>
      </c>
    </row>
    <row r="11" spans="1:8">
      <c r="A11" s="16">
        <v>1121</v>
      </c>
      <c r="B11" s="14" t="s">
        <v>118</v>
      </c>
      <c r="C11" s="18">
        <v>0</v>
      </c>
    </row>
    <row r="13" spans="1:8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>
      <c r="A15" s="16">
        <v>1122</v>
      </c>
      <c r="B15" s="14" t="s">
        <v>120</v>
      </c>
      <c r="C15" s="18">
        <v>785823.76</v>
      </c>
      <c r="D15" s="18">
        <v>807838.41</v>
      </c>
      <c r="E15" s="18">
        <v>0</v>
      </c>
      <c r="F15" s="18">
        <v>0</v>
      </c>
      <c r="G15" s="18">
        <v>0</v>
      </c>
    </row>
    <row r="16" spans="1:8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>
      <c r="A20" s="16">
        <v>1123</v>
      </c>
      <c r="B20" s="14" t="s">
        <v>127</v>
      </c>
      <c r="C20" s="18">
        <v>52006.01</v>
      </c>
      <c r="D20" s="18">
        <v>52006.01</v>
      </c>
      <c r="E20" s="18">
        <v>0</v>
      </c>
      <c r="F20" s="18">
        <v>0</v>
      </c>
      <c r="G20" s="18">
        <v>0</v>
      </c>
    </row>
    <row r="21" spans="1:8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>
      <c r="A32" s="16">
        <v>1140</v>
      </c>
      <c r="B32" s="14" t="s">
        <v>135</v>
      </c>
      <c r="C32" s="18">
        <f>SUM(C33:C37)</f>
        <v>0</v>
      </c>
    </row>
    <row r="33" spans="1:8">
      <c r="A33" s="16">
        <v>1141</v>
      </c>
      <c r="B33" s="14" t="s">
        <v>136</v>
      </c>
      <c r="C33" s="18">
        <v>0</v>
      </c>
    </row>
    <row r="34" spans="1:8">
      <c r="A34" s="16">
        <v>1142</v>
      </c>
      <c r="B34" s="14" t="s">
        <v>137</v>
      </c>
      <c r="C34" s="18">
        <v>0</v>
      </c>
    </row>
    <row r="35" spans="1:8">
      <c r="A35" s="16">
        <v>1143</v>
      </c>
      <c r="B35" s="14" t="s">
        <v>138</v>
      </c>
      <c r="C35" s="18">
        <v>0</v>
      </c>
    </row>
    <row r="36" spans="1:8">
      <c r="A36" s="16">
        <v>1144</v>
      </c>
      <c r="B36" s="14" t="s">
        <v>139</v>
      </c>
      <c r="C36" s="18">
        <v>0</v>
      </c>
    </row>
    <row r="37" spans="1:8">
      <c r="A37" s="16">
        <v>1145</v>
      </c>
      <c r="B37" s="14" t="s">
        <v>140</v>
      </c>
      <c r="C37" s="18">
        <v>0</v>
      </c>
    </row>
    <row r="39" spans="1:8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>
      <c r="A41" s="16">
        <v>1150</v>
      </c>
      <c r="B41" s="14" t="s">
        <v>143</v>
      </c>
      <c r="C41" s="18">
        <f>C42</f>
        <v>0</v>
      </c>
    </row>
    <row r="42" spans="1:8">
      <c r="A42" s="16">
        <v>1151</v>
      </c>
      <c r="B42" s="14" t="s">
        <v>144</v>
      </c>
      <c r="C42" s="18">
        <v>0</v>
      </c>
    </row>
    <row r="44" spans="1:8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>
      <c r="A46" s="16">
        <v>1213</v>
      </c>
      <c r="B46" s="14" t="s">
        <v>145</v>
      </c>
      <c r="C46" s="18">
        <v>0</v>
      </c>
    </row>
    <row r="48" spans="1:8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>
      <c r="A50" s="16">
        <v>1211</v>
      </c>
      <c r="B50" s="14" t="s">
        <v>119</v>
      </c>
      <c r="C50" s="18">
        <v>0</v>
      </c>
    </row>
    <row r="51" spans="1:10">
      <c r="A51" s="16">
        <v>1212</v>
      </c>
      <c r="B51" s="14" t="s">
        <v>559</v>
      </c>
      <c r="C51" s="18">
        <v>0</v>
      </c>
    </row>
    <row r="52" spans="1:10">
      <c r="A52" s="16">
        <v>1214</v>
      </c>
      <c r="B52" s="14" t="s">
        <v>146</v>
      </c>
      <c r="C52" s="18">
        <v>0</v>
      </c>
    </row>
    <row r="54" spans="1:10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>
      <c r="A56" s="16">
        <v>1230</v>
      </c>
      <c r="B56" s="14" t="s">
        <v>148</v>
      </c>
      <c r="C56" s="18">
        <f>SUM(C57:C63)</f>
        <v>3480939.85</v>
      </c>
      <c r="D56" s="18">
        <f>SUM(D57:D63)</f>
        <v>0</v>
      </c>
      <c r="E56" s="18">
        <f>SUM(E57:E63)</f>
        <v>0</v>
      </c>
    </row>
    <row r="57" spans="1:10">
      <c r="A57" s="16">
        <v>1231</v>
      </c>
      <c r="B57" s="14" t="s">
        <v>149</v>
      </c>
      <c r="C57" s="18">
        <v>0</v>
      </c>
      <c r="D57" s="139"/>
      <c r="E57" s="139"/>
    </row>
    <row r="58" spans="1:10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>
      <c r="A59" s="16">
        <v>1233</v>
      </c>
      <c r="B59" s="14" t="s">
        <v>151</v>
      </c>
      <c r="C59" s="18">
        <v>3336498.5</v>
      </c>
      <c r="D59" s="18">
        <v>0</v>
      </c>
      <c r="E59" s="18">
        <v>0</v>
      </c>
    </row>
    <row r="60" spans="1:10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>
      <c r="A61" s="16">
        <v>1235</v>
      </c>
      <c r="B61" s="14" t="s">
        <v>153</v>
      </c>
      <c r="C61" s="18">
        <v>144441.35</v>
      </c>
      <c r="D61" s="18">
        <v>0</v>
      </c>
      <c r="E61" s="18">
        <v>0</v>
      </c>
    </row>
    <row r="62" spans="1:10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>
      <c r="A64" s="16">
        <v>1240</v>
      </c>
      <c r="B64" s="14" t="s">
        <v>156</v>
      </c>
      <c r="C64" s="18">
        <f>SUM(C65:C72)</f>
        <v>3508684.97</v>
      </c>
      <c r="D64" s="18">
        <f t="shared" ref="D64:E64" si="0">SUM(D65:D72)</f>
        <v>342217.37</v>
      </c>
      <c r="E64" s="18">
        <f t="shared" si="0"/>
        <v>2225358.23</v>
      </c>
    </row>
    <row r="65" spans="1:9">
      <c r="A65" s="16">
        <v>1241</v>
      </c>
      <c r="B65" s="14" t="s">
        <v>157</v>
      </c>
      <c r="C65" s="18">
        <v>756618.42</v>
      </c>
      <c r="D65" s="18">
        <v>0</v>
      </c>
      <c r="E65" s="18">
        <v>0</v>
      </c>
    </row>
    <row r="66" spans="1:9">
      <c r="A66" s="16">
        <v>1242</v>
      </c>
      <c r="B66" s="14" t="s">
        <v>158</v>
      </c>
      <c r="C66" s="18">
        <v>176179.66</v>
      </c>
      <c r="D66" s="18">
        <v>0</v>
      </c>
      <c r="E66" s="18">
        <v>0</v>
      </c>
    </row>
    <row r="67" spans="1:9">
      <c r="A67" s="16">
        <v>1243</v>
      </c>
      <c r="B67" s="14" t="s">
        <v>159</v>
      </c>
      <c r="C67" s="18">
        <v>425435.4</v>
      </c>
      <c r="D67" s="18">
        <v>0</v>
      </c>
      <c r="E67" s="18">
        <v>0</v>
      </c>
    </row>
    <row r="68" spans="1:9">
      <c r="A68" s="16">
        <v>1244</v>
      </c>
      <c r="B68" s="14" t="s">
        <v>160</v>
      </c>
      <c r="C68" s="18">
        <v>2035252</v>
      </c>
      <c r="D68" s="18">
        <v>0</v>
      </c>
      <c r="E68" s="18">
        <v>0</v>
      </c>
    </row>
    <row r="69" spans="1:9">
      <c r="A69" s="16">
        <v>1245</v>
      </c>
      <c r="B69" s="14" t="s">
        <v>161</v>
      </c>
      <c r="C69" s="18">
        <v>0</v>
      </c>
      <c r="D69" s="18">
        <v>342217.37</v>
      </c>
      <c r="E69" s="18">
        <v>2225358.23</v>
      </c>
    </row>
    <row r="70" spans="1:9">
      <c r="A70" s="16">
        <v>1246</v>
      </c>
      <c r="B70" s="14" t="s">
        <v>162</v>
      </c>
      <c r="C70" s="18">
        <v>115199.49</v>
      </c>
      <c r="D70" s="18">
        <v>0</v>
      </c>
      <c r="E70" s="18">
        <v>0</v>
      </c>
    </row>
    <row r="71" spans="1:9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>
      <c r="A76" s="16">
        <v>1250</v>
      </c>
      <c r="B76" s="14" t="s">
        <v>166</v>
      </c>
      <c r="C76" s="18">
        <f>SUM(C77:C81)</f>
        <v>66413</v>
      </c>
      <c r="D76" s="18">
        <f>SUM(D77:D81)</f>
        <v>669.9</v>
      </c>
      <c r="E76" s="18">
        <f>SUM(E77:E81)</f>
        <v>0</v>
      </c>
    </row>
    <row r="77" spans="1:9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>
      <c r="A80" s="16">
        <v>1254</v>
      </c>
      <c r="B80" s="14" t="s">
        <v>170</v>
      </c>
      <c r="C80" s="18">
        <v>66413</v>
      </c>
      <c r="D80" s="18">
        <v>669.9</v>
      </c>
      <c r="E80" s="18">
        <v>0</v>
      </c>
    </row>
    <row r="81" spans="1:8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>
      <c r="A82" s="16">
        <v>1270</v>
      </c>
      <c r="B82" s="14" t="s">
        <v>172</v>
      </c>
      <c r="C82" s="18">
        <f>SUM(C83:C88)</f>
        <v>0</v>
      </c>
      <c r="D82" s="139"/>
      <c r="E82" s="139"/>
    </row>
    <row r="83" spans="1:8">
      <c r="A83" s="16">
        <v>1271</v>
      </c>
      <c r="B83" s="14" t="s">
        <v>173</v>
      </c>
      <c r="C83" s="18">
        <v>0</v>
      </c>
      <c r="D83" s="139"/>
      <c r="E83" s="139"/>
    </row>
    <row r="84" spans="1:8">
      <c r="A84" s="16">
        <v>1272</v>
      </c>
      <c r="B84" s="14" t="s">
        <v>174</v>
      </c>
      <c r="C84" s="18">
        <v>0</v>
      </c>
      <c r="D84" s="139"/>
      <c r="E84" s="139"/>
    </row>
    <row r="85" spans="1:8">
      <c r="A85" s="16">
        <v>1273</v>
      </c>
      <c r="B85" s="14" t="s">
        <v>175</v>
      </c>
      <c r="C85" s="18">
        <v>0</v>
      </c>
      <c r="D85" s="139"/>
      <c r="E85" s="139"/>
    </row>
    <row r="86" spans="1:8">
      <c r="A86" s="16">
        <v>1274</v>
      </c>
      <c r="B86" s="14" t="s">
        <v>176</v>
      </c>
      <c r="C86" s="18">
        <v>0</v>
      </c>
      <c r="D86" s="139"/>
      <c r="E86" s="139"/>
    </row>
    <row r="87" spans="1:8">
      <c r="A87" s="16">
        <v>1275</v>
      </c>
      <c r="B87" s="14" t="s">
        <v>177</v>
      </c>
      <c r="C87" s="18">
        <v>0</v>
      </c>
      <c r="D87" s="139"/>
      <c r="E87" s="139"/>
    </row>
    <row r="88" spans="1:8">
      <c r="A88" s="16">
        <v>1279</v>
      </c>
      <c r="B88" s="14" t="s">
        <v>178</v>
      </c>
      <c r="C88" s="18">
        <v>0</v>
      </c>
      <c r="D88" s="139"/>
      <c r="E88" s="139"/>
    </row>
    <row r="90" spans="1:8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>
      <c r="A92" s="16">
        <v>1160</v>
      </c>
      <c r="B92" s="14" t="s">
        <v>180</v>
      </c>
      <c r="C92" s="18">
        <f>SUM(C93:C94)</f>
        <v>0</v>
      </c>
    </row>
    <row r="93" spans="1:8">
      <c r="A93" s="16">
        <v>1161</v>
      </c>
      <c r="B93" s="14" t="s">
        <v>181</v>
      </c>
      <c r="C93" s="18">
        <v>0</v>
      </c>
    </row>
    <row r="94" spans="1:8">
      <c r="A94" s="16">
        <v>1162</v>
      </c>
      <c r="B94" s="14" t="s">
        <v>182</v>
      </c>
      <c r="C94" s="18">
        <v>0</v>
      </c>
    </row>
    <row r="96" spans="1:8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>
      <c r="A98" s="16">
        <v>1190</v>
      </c>
      <c r="B98" s="14" t="s">
        <v>491</v>
      </c>
      <c r="C98" s="18">
        <f>SUM(C99:C102)</f>
        <v>0</v>
      </c>
    </row>
    <row r="99" spans="1:8">
      <c r="A99" s="16">
        <v>1191</v>
      </c>
      <c r="B99" s="14" t="s">
        <v>484</v>
      </c>
      <c r="C99" s="18">
        <v>0</v>
      </c>
    </row>
    <row r="100" spans="1:8">
      <c r="A100" s="16">
        <v>1192</v>
      </c>
      <c r="B100" s="14" t="s">
        <v>485</v>
      </c>
      <c r="C100" s="18">
        <v>0</v>
      </c>
    </row>
    <row r="101" spans="1:8">
      <c r="A101" s="16">
        <v>1193</v>
      </c>
      <c r="B101" s="14" t="s">
        <v>486</v>
      </c>
      <c r="C101" s="18">
        <v>0</v>
      </c>
    </row>
    <row r="102" spans="1:8">
      <c r="A102" s="16">
        <v>1194</v>
      </c>
      <c r="B102" s="14" t="s">
        <v>487</v>
      </c>
      <c r="C102" s="18">
        <v>0</v>
      </c>
    </row>
    <row r="103" spans="1:8">
      <c r="A103" s="16">
        <v>1290</v>
      </c>
      <c r="B103" s="14" t="s">
        <v>183</v>
      </c>
      <c r="C103" s="18">
        <f>SUM(C104:C106)</f>
        <v>0</v>
      </c>
    </row>
    <row r="104" spans="1:8">
      <c r="A104" s="16">
        <v>1291</v>
      </c>
      <c r="B104" s="14" t="s">
        <v>184</v>
      </c>
      <c r="C104" s="18">
        <v>0</v>
      </c>
    </row>
    <row r="105" spans="1:8">
      <c r="A105" s="16">
        <v>1292</v>
      </c>
      <c r="B105" s="14" t="s">
        <v>185</v>
      </c>
      <c r="C105" s="18">
        <v>0</v>
      </c>
    </row>
    <row r="106" spans="1:8">
      <c r="A106" s="16">
        <v>1293</v>
      </c>
      <c r="B106" s="14" t="s">
        <v>186</v>
      </c>
      <c r="C106" s="18">
        <v>0</v>
      </c>
    </row>
    <row r="108" spans="1:8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>
      <c r="A110" s="16">
        <v>2110</v>
      </c>
      <c r="B110" s="14" t="s">
        <v>188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>
      <c r="A117" s="16">
        <v>2117</v>
      </c>
      <c r="B117" s="14" t="s">
        <v>195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>
      <c r="A127" s="16">
        <v>2160</v>
      </c>
      <c r="B127" s="14" t="s">
        <v>202</v>
      </c>
      <c r="C127" s="18">
        <f>SUM(C128:C133)</f>
        <v>0</v>
      </c>
    </row>
    <row r="128" spans="1:8">
      <c r="A128" s="16">
        <v>2161</v>
      </c>
      <c r="B128" s="14" t="s">
        <v>203</v>
      </c>
      <c r="C128" s="18">
        <v>0</v>
      </c>
    </row>
    <row r="129" spans="1:8">
      <c r="A129" s="16">
        <v>2162</v>
      </c>
      <c r="B129" s="14" t="s">
        <v>204</v>
      </c>
      <c r="C129" s="18">
        <v>0</v>
      </c>
    </row>
    <row r="130" spans="1:8">
      <c r="A130" s="16">
        <v>2163</v>
      </c>
      <c r="B130" s="14" t="s">
        <v>205</v>
      </c>
      <c r="C130" s="18">
        <v>0</v>
      </c>
    </row>
    <row r="131" spans="1:8">
      <c r="A131" s="16">
        <v>2164</v>
      </c>
      <c r="B131" s="14" t="s">
        <v>206</v>
      </c>
      <c r="C131" s="18">
        <v>0</v>
      </c>
    </row>
    <row r="132" spans="1:8">
      <c r="A132" s="16">
        <v>2165</v>
      </c>
      <c r="B132" s="14" t="s">
        <v>207</v>
      </c>
      <c r="C132" s="18">
        <v>0</v>
      </c>
    </row>
    <row r="133" spans="1:8">
      <c r="A133" s="16">
        <v>2166</v>
      </c>
      <c r="B133" s="14" t="s">
        <v>208</v>
      </c>
      <c r="C133" s="18">
        <v>0</v>
      </c>
    </row>
    <row r="134" spans="1:8">
      <c r="A134" s="16">
        <v>2250</v>
      </c>
      <c r="B134" s="14" t="s">
        <v>209</v>
      </c>
      <c r="C134" s="18">
        <f>SUM(C135:C140)</f>
        <v>0</v>
      </c>
    </row>
    <row r="135" spans="1:8">
      <c r="A135" s="16">
        <v>2251</v>
      </c>
      <c r="B135" s="14" t="s">
        <v>210</v>
      </c>
      <c r="C135" s="18">
        <v>0</v>
      </c>
    </row>
    <row r="136" spans="1:8">
      <c r="A136" s="16">
        <v>2252</v>
      </c>
      <c r="B136" s="14" t="s">
        <v>211</v>
      </c>
      <c r="C136" s="18">
        <v>0</v>
      </c>
    </row>
    <row r="137" spans="1:8">
      <c r="A137" s="16">
        <v>2253</v>
      </c>
      <c r="B137" s="14" t="s">
        <v>212</v>
      </c>
      <c r="C137" s="18">
        <v>0</v>
      </c>
    </row>
    <row r="138" spans="1:8">
      <c r="A138" s="16">
        <v>2254</v>
      </c>
      <c r="B138" s="14" t="s">
        <v>213</v>
      </c>
      <c r="C138" s="18">
        <v>0</v>
      </c>
    </row>
    <row r="139" spans="1:8">
      <c r="A139" s="16">
        <v>2255</v>
      </c>
      <c r="B139" s="14" t="s">
        <v>214</v>
      </c>
      <c r="C139" s="18">
        <v>0</v>
      </c>
    </row>
    <row r="140" spans="1:8">
      <c r="A140" s="16">
        <v>2256</v>
      </c>
      <c r="B140" s="14" t="s">
        <v>215</v>
      </c>
      <c r="C140" s="18">
        <v>0</v>
      </c>
    </row>
    <row r="142" spans="1:8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>
      <c r="A144" s="16">
        <v>2150</v>
      </c>
      <c r="B144" s="14" t="s">
        <v>566</v>
      </c>
      <c r="C144" s="18">
        <f>SUM(C145:C147)</f>
        <v>0</v>
      </c>
    </row>
    <row r="145" spans="1:5">
      <c r="A145" s="16">
        <v>2151</v>
      </c>
      <c r="B145" s="14" t="s">
        <v>567</v>
      </c>
      <c r="C145" s="18">
        <v>0</v>
      </c>
    </row>
    <row r="146" spans="1:5">
      <c r="A146" s="16">
        <v>2152</v>
      </c>
      <c r="B146" s="14" t="s">
        <v>568</v>
      </c>
      <c r="C146" s="18">
        <v>0</v>
      </c>
    </row>
    <row r="147" spans="1:5">
      <c r="A147" s="16">
        <v>2159</v>
      </c>
      <c r="B147" s="14" t="s">
        <v>216</v>
      </c>
      <c r="C147" s="18">
        <v>0</v>
      </c>
    </row>
    <row r="148" spans="1:5">
      <c r="A148" s="16">
        <v>2240</v>
      </c>
      <c r="B148" s="14" t="s">
        <v>218</v>
      </c>
      <c r="C148" s="18">
        <f>SUM(C149:C151)</f>
        <v>0</v>
      </c>
    </row>
    <row r="149" spans="1:5">
      <c r="A149" s="16">
        <v>2241</v>
      </c>
      <c r="B149" s="14" t="s">
        <v>219</v>
      </c>
      <c r="C149" s="18">
        <v>0</v>
      </c>
    </row>
    <row r="150" spans="1:5">
      <c r="A150" s="16">
        <v>2242</v>
      </c>
      <c r="B150" s="14" t="s">
        <v>220</v>
      </c>
      <c r="C150" s="18">
        <v>0</v>
      </c>
    </row>
    <row r="151" spans="1:5">
      <c r="A151" s="16">
        <v>2249</v>
      </c>
      <c r="B151" s="14" t="s">
        <v>221</v>
      </c>
      <c r="C151" s="18">
        <v>0</v>
      </c>
    </row>
    <row r="153" spans="1:5">
      <c r="A153" s="122" t="s">
        <v>569</v>
      </c>
      <c r="B153" s="122"/>
      <c r="C153" s="122"/>
      <c r="D153" s="122"/>
      <c r="E153" s="122"/>
    </row>
    <row r="154" spans="1:5">
      <c r="A154" s="123" t="s">
        <v>85</v>
      </c>
      <c r="B154" s="123" t="s">
        <v>82</v>
      </c>
      <c r="C154" s="123" t="s">
        <v>83</v>
      </c>
      <c r="D154" s="124" t="s">
        <v>86</v>
      </c>
      <c r="E154" s="124" t="s">
        <v>126</v>
      </c>
    </row>
    <row r="155" spans="1:5">
      <c r="A155" s="125">
        <v>2170</v>
      </c>
      <c r="B155" s="126" t="s">
        <v>570</v>
      </c>
      <c r="C155" s="127">
        <f>SUM(C156:C158)</f>
        <v>0</v>
      </c>
      <c r="D155" s="126"/>
      <c r="E155" s="126"/>
    </row>
    <row r="156" spans="1:5">
      <c r="A156" s="125">
        <v>2171</v>
      </c>
      <c r="B156" s="126" t="s">
        <v>571</v>
      </c>
      <c r="C156" s="127">
        <v>0</v>
      </c>
      <c r="D156" s="126"/>
      <c r="E156" s="126"/>
    </row>
    <row r="157" spans="1:5">
      <c r="A157" s="125">
        <v>2172</v>
      </c>
      <c r="B157" s="126" t="s">
        <v>572</v>
      </c>
      <c r="C157" s="127">
        <v>0</v>
      </c>
      <c r="D157" s="126"/>
      <c r="E157" s="126"/>
    </row>
    <row r="158" spans="1:5">
      <c r="A158" s="125">
        <v>2179</v>
      </c>
      <c r="B158" s="126" t="s">
        <v>573</v>
      </c>
      <c r="C158" s="127">
        <v>0</v>
      </c>
      <c r="D158" s="126"/>
      <c r="E158" s="126"/>
    </row>
    <row r="159" spans="1:5">
      <c r="A159" s="125">
        <v>2260</v>
      </c>
      <c r="B159" s="126" t="s">
        <v>574</v>
      </c>
      <c r="C159" s="127">
        <f>SUM(C160:C163)</f>
        <v>0</v>
      </c>
      <c r="D159" s="126"/>
      <c r="E159" s="126"/>
    </row>
    <row r="160" spans="1:5">
      <c r="A160" s="125">
        <v>2261</v>
      </c>
      <c r="B160" s="126" t="s">
        <v>575</v>
      </c>
      <c r="C160" s="127">
        <v>0</v>
      </c>
      <c r="D160" s="126"/>
      <c r="E160" s="126"/>
    </row>
    <row r="161" spans="1:5">
      <c r="A161" s="125">
        <v>2262</v>
      </c>
      <c r="B161" s="126" t="s">
        <v>576</v>
      </c>
      <c r="C161" s="127">
        <v>0</v>
      </c>
      <c r="D161" s="126"/>
      <c r="E161" s="126"/>
    </row>
    <row r="162" spans="1:5">
      <c r="A162" s="125">
        <v>2263</v>
      </c>
      <c r="B162" s="126" t="s">
        <v>577</v>
      </c>
      <c r="C162" s="127">
        <v>0</v>
      </c>
      <c r="D162" s="126"/>
      <c r="E162" s="126"/>
    </row>
    <row r="163" spans="1:5">
      <c r="A163" s="125">
        <v>2269</v>
      </c>
      <c r="B163" s="126" t="s">
        <v>578</v>
      </c>
      <c r="C163" s="127">
        <v>0</v>
      </c>
      <c r="D163" s="126"/>
      <c r="E163" s="126"/>
    </row>
    <row r="164" spans="1:5">
      <c r="A164" s="126"/>
      <c r="B164" s="126"/>
      <c r="C164" s="126"/>
      <c r="D164" s="126"/>
      <c r="E164" s="126"/>
    </row>
    <row r="165" spans="1:5">
      <c r="A165" s="122" t="s">
        <v>579</v>
      </c>
      <c r="B165" s="122"/>
      <c r="C165" s="122"/>
      <c r="D165" s="122"/>
      <c r="E165" s="122"/>
    </row>
    <row r="166" spans="1:5">
      <c r="A166" s="123" t="s">
        <v>85</v>
      </c>
      <c r="B166" s="123" t="s">
        <v>82</v>
      </c>
      <c r="C166" s="123" t="s">
        <v>83</v>
      </c>
      <c r="D166" s="124" t="s">
        <v>86</v>
      </c>
      <c r="E166" s="124" t="s">
        <v>126</v>
      </c>
    </row>
    <row r="167" spans="1:5">
      <c r="A167" s="125">
        <v>2190</v>
      </c>
      <c r="B167" s="126" t="s">
        <v>580</v>
      </c>
      <c r="C167" s="127">
        <f>SUM(C168:C170)</f>
        <v>0</v>
      </c>
      <c r="D167" s="126"/>
      <c r="E167" s="126"/>
    </row>
    <row r="168" spans="1:5">
      <c r="A168" s="125">
        <v>2191</v>
      </c>
      <c r="B168" s="126" t="s">
        <v>581</v>
      </c>
      <c r="C168" s="127">
        <v>0</v>
      </c>
      <c r="D168" s="126"/>
      <c r="E168" s="126"/>
    </row>
    <row r="169" spans="1:5">
      <c r="A169" s="125">
        <v>2192</v>
      </c>
      <c r="B169" s="126" t="s">
        <v>582</v>
      </c>
      <c r="C169" s="127">
        <v>0</v>
      </c>
      <c r="D169" s="126"/>
      <c r="E169" s="126"/>
    </row>
    <row r="170" spans="1:5">
      <c r="A170" s="125">
        <v>2199</v>
      </c>
      <c r="B170" s="126" t="s">
        <v>217</v>
      </c>
      <c r="C170" s="127">
        <v>0</v>
      </c>
      <c r="D170" s="126"/>
      <c r="E170" s="126"/>
    </row>
    <row r="171" spans="1:5">
      <c r="A171" s="126"/>
      <c r="B171" s="126"/>
      <c r="C171" s="126"/>
      <c r="D171" s="126"/>
      <c r="E171" s="126"/>
    </row>
    <row r="172" spans="1:5">
      <c r="A172" s="126"/>
      <c r="B172" s="126"/>
      <c r="C172" s="126"/>
      <c r="D172" s="126"/>
      <c r="E172" s="126"/>
    </row>
    <row r="173" spans="1:5">
      <c r="A173" s="126"/>
      <c r="B173" s="126" t="s">
        <v>517</v>
      </c>
      <c r="C173" s="126"/>
      <c r="D173" s="126"/>
      <c r="E173" s="126"/>
    </row>
    <row r="175" spans="1:5">
      <c r="B175" s="149" t="s">
        <v>602</v>
      </c>
      <c r="C175" s="149" t="s">
        <v>603</v>
      </c>
      <c r="D175" s="1"/>
    </row>
    <row r="176" spans="1:5">
      <c r="B176" s="149" t="s">
        <v>604</v>
      </c>
      <c r="C176" s="149" t="s">
        <v>605</v>
      </c>
      <c r="D176" s="1"/>
    </row>
    <row r="177" spans="2:4">
      <c r="B177" s="149" t="s">
        <v>606</v>
      </c>
      <c r="C177" s="149" t="s">
        <v>607</v>
      </c>
      <c r="D177" s="1"/>
    </row>
    <row r="178" spans="2:4">
      <c r="B178" s="149" t="s">
        <v>608</v>
      </c>
      <c r="C178" s="149" t="s">
        <v>609</v>
      </c>
      <c r="D178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15748031496062992" right="0.15748031496062992" top="0.35433070866141736" bottom="0.11811023622047245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1" workbookViewId="0">
      <selection sqref="A1:E35"/>
    </sheetView>
  </sheetViews>
  <sheetFormatPr baseColWidth="10" defaultColWidth="9.140625" defaultRowHeight="11.25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>
      <c r="A1" s="177" t="s">
        <v>600</v>
      </c>
      <c r="B1" s="177"/>
      <c r="C1" s="177"/>
      <c r="D1" s="21" t="s">
        <v>497</v>
      </c>
      <c r="E1" s="22">
        <v>2024</v>
      </c>
    </row>
    <row r="2" spans="1:5" ht="18.95" customHeight="1">
      <c r="A2" s="177" t="s">
        <v>503</v>
      </c>
      <c r="B2" s="177"/>
      <c r="C2" s="177"/>
      <c r="D2" s="21" t="s">
        <v>498</v>
      </c>
      <c r="E2" s="22" t="s">
        <v>500</v>
      </c>
    </row>
    <row r="3" spans="1:5" ht="18.95" customHeight="1">
      <c r="A3" s="177" t="s">
        <v>601</v>
      </c>
      <c r="B3" s="177"/>
      <c r="C3" s="177"/>
      <c r="D3" s="21" t="s">
        <v>499</v>
      </c>
      <c r="E3" s="22">
        <v>4</v>
      </c>
    </row>
    <row r="4" spans="1:5" ht="18.95" customHeight="1">
      <c r="A4" s="177" t="s">
        <v>515</v>
      </c>
      <c r="B4" s="177"/>
      <c r="C4" s="177"/>
      <c r="D4" s="21"/>
      <c r="E4" s="22"/>
    </row>
    <row r="5" spans="1:5">
      <c r="A5" s="24" t="s">
        <v>115</v>
      </c>
      <c r="B5" s="25"/>
      <c r="C5" s="25"/>
      <c r="D5" s="25"/>
      <c r="E5" s="25"/>
    </row>
    <row r="7" spans="1:5">
      <c r="A7" s="25" t="s">
        <v>106</v>
      </c>
      <c r="B7" s="25"/>
      <c r="C7" s="25"/>
      <c r="D7" s="25"/>
      <c r="E7" s="25"/>
    </row>
    <row r="8" spans="1:5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>
      <c r="A9" s="27">
        <v>3110</v>
      </c>
      <c r="B9" s="23" t="s">
        <v>252</v>
      </c>
      <c r="C9" s="28">
        <v>0</v>
      </c>
    </row>
    <row r="10" spans="1:5">
      <c r="A10" s="27">
        <v>3120</v>
      </c>
      <c r="B10" s="23" t="s">
        <v>383</v>
      </c>
      <c r="C10" s="28">
        <v>3336498.58</v>
      </c>
    </row>
    <row r="11" spans="1:5">
      <c r="A11" s="27">
        <v>3130</v>
      </c>
      <c r="B11" s="23" t="s">
        <v>384</v>
      </c>
      <c r="C11" s="28">
        <v>114093.79</v>
      </c>
    </row>
    <row r="13" spans="1:5">
      <c r="A13" s="25" t="s">
        <v>107</v>
      </c>
      <c r="B13" s="25"/>
      <c r="C13" s="25"/>
      <c r="D13" s="25"/>
      <c r="E13" s="25"/>
    </row>
    <row r="14" spans="1:5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>
      <c r="A15" s="27">
        <v>3210</v>
      </c>
      <c r="B15" s="23" t="s">
        <v>386</v>
      </c>
      <c r="C15" s="28">
        <v>-602142.12</v>
      </c>
    </row>
    <row r="16" spans="1:5">
      <c r="A16" s="27">
        <v>3220</v>
      </c>
      <c r="B16" s="23" t="s">
        <v>387</v>
      </c>
      <c r="C16" s="28">
        <v>2580722.1</v>
      </c>
    </row>
    <row r="17" spans="1:4">
      <c r="A17" s="27">
        <v>3230</v>
      </c>
      <c r="B17" s="23" t="s">
        <v>388</v>
      </c>
      <c r="C17" s="28">
        <f>SUM(C18:C21)</f>
        <v>0</v>
      </c>
    </row>
    <row r="18" spans="1:4">
      <c r="A18" s="27">
        <v>3231</v>
      </c>
      <c r="B18" s="23" t="s">
        <v>389</v>
      </c>
      <c r="C18" s="28">
        <v>0</v>
      </c>
    </row>
    <row r="19" spans="1:4">
      <c r="A19" s="27">
        <v>3232</v>
      </c>
      <c r="B19" s="23" t="s">
        <v>390</v>
      </c>
      <c r="C19" s="28">
        <v>0</v>
      </c>
    </row>
    <row r="20" spans="1:4">
      <c r="A20" s="27">
        <v>3233</v>
      </c>
      <c r="B20" s="23" t="s">
        <v>391</v>
      </c>
      <c r="C20" s="28">
        <v>0</v>
      </c>
    </row>
    <row r="21" spans="1:4">
      <c r="A21" s="27">
        <v>3239</v>
      </c>
      <c r="B21" s="23" t="s">
        <v>392</v>
      </c>
      <c r="C21" s="28">
        <v>0</v>
      </c>
    </row>
    <row r="22" spans="1:4">
      <c r="A22" s="27">
        <v>3240</v>
      </c>
      <c r="B22" s="23" t="s">
        <v>393</v>
      </c>
      <c r="C22" s="28">
        <f>SUM(C23:C25)</f>
        <v>0</v>
      </c>
    </row>
    <row r="23" spans="1:4">
      <c r="A23" s="27">
        <v>3241</v>
      </c>
      <c r="B23" s="23" t="s">
        <v>394</v>
      </c>
      <c r="C23" s="28">
        <v>0</v>
      </c>
    </row>
    <row r="24" spans="1:4">
      <c r="A24" s="27">
        <v>3242</v>
      </c>
      <c r="B24" s="23" t="s">
        <v>395</v>
      </c>
      <c r="C24" s="28">
        <v>0</v>
      </c>
    </row>
    <row r="25" spans="1:4">
      <c r="A25" s="27">
        <v>3243</v>
      </c>
      <c r="B25" s="23" t="s">
        <v>396</v>
      </c>
      <c r="C25" s="28">
        <v>0</v>
      </c>
    </row>
    <row r="26" spans="1:4">
      <c r="A26" s="27">
        <v>3250</v>
      </c>
      <c r="B26" s="23" t="s">
        <v>397</v>
      </c>
      <c r="C26" s="28">
        <f>SUM(C27:C28)</f>
        <v>0</v>
      </c>
    </row>
    <row r="27" spans="1:4">
      <c r="A27" s="27">
        <v>3251</v>
      </c>
      <c r="B27" s="23" t="s">
        <v>398</v>
      </c>
      <c r="C27" s="28">
        <v>0</v>
      </c>
    </row>
    <row r="28" spans="1:4">
      <c r="A28" s="27">
        <v>3252</v>
      </c>
      <c r="B28" s="23" t="s">
        <v>399</v>
      </c>
      <c r="C28" s="28">
        <v>0</v>
      </c>
    </row>
    <row r="30" spans="1:4">
      <c r="B30" s="23" t="s">
        <v>517</v>
      </c>
    </row>
    <row r="32" spans="1:4">
      <c r="B32" s="149" t="s">
        <v>602</v>
      </c>
      <c r="C32" s="149" t="s">
        <v>603</v>
      </c>
      <c r="D32" s="1"/>
    </row>
    <row r="33" spans="2:4">
      <c r="B33" s="149" t="s">
        <v>604</v>
      </c>
      <c r="C33" s="149" t="s">
        <v>605</v>
      </c>
      <c r="D33" s="1"/>
    </row>
    <row r="34" spans="2:4">
      <c r="B34" s="149" t="s">
        <v>606</v>
      </c>
      <c r="C34" s="149" t="s">
        <v>607</v>
      </c>
      <c r="D34" s="1"/>
    </row>
    <row r="35" spans="2:4">
      <c r="B35" s="149" t="s">
        <v>608</v>
      </c>
      <c r="C35" s="149" t="s">
        <v>609</v>
      </c>
      <c r="D35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6" zoomScale="130" zoomScaleNormal="130" workbookViewId="0">
      <selection sqref="A1:E152"/>
    </sheetView>
  </sheetViews>
  <sheetFormatPr baseColWidth="10" defaultColWidth="9.140625" defaultRowHeight="11.25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>
      <c r="A1" s="177" t="s">
        <v>600</v>
      </c>
      <c r="B1" s="177"/>
      <c r="C1" s="177"/>
      <c r="D1" s="21" t="s">
        <v>497</v>
      </c>
      <c r="E1" s="22">
        <v>2024</v>
      </c>
    </row>
    <row r="2" spans="1:5" s="29" customFormat="1" ht="18.95" customHeight="1">
      <c r="A2" s="177" t="s">
        <v>504</v>
      </c>
      <c r="B2" s="177"/>
      <c r="C2" s="177"/>
      <c r="D2" s="21" t="s">
        <v>498</v>
      </c>
      <c r="E2" s="22" t="s">
        <v>500</v>
      </c>
    </row>
    <row r="3" spans="1:5" s="29" customFormat="1" ht="18.95" customHeight="1">
      <c r="A3" s="177" t="s">
        <v>601</v>
      </c>
      <c r="B3" s="177"/>
      <c r="C3" s="177"/>
      <c r="D3" s="21" t="s">
        <v>499</v>
      </c>
      <c r="E3" s="22">
        <v>4</v>
      </c>
    </row>
    <row r="4" spans="1:5" s="29" customFormat="1" ht="18.95" customHeight="1">
      <c r="A4" s="177" t="s">
        <v>515</v>
      </c>
      <c r="B4" s="177"/>
      <c r="C4" s="177"/>
      <c r="D4" s="21"/>
      <c r="E4" s="22"/>
    </row>
    <row r="5" spans="1:5">
      <c r="A5" s="24" t="s">
        <v>115</v>
      </c>
      <c r="B5" s="25"/>
      <c r="C5" s="25"/>
      <c r="D5" s="25"/>
      <c r="E5" s="25"/>
    </row>
    <row r="7" spans="1:5">
      <c r="A7" s="25" t="s">
        <v>589</v>
      </c>
      <c r="B7" s="25"/>
      <c r="C7" s="25"/>
      <c r="D7" s="25"/>
      <c r="E7" s="145"/>
    </row>
    <row r="8" spans="1:5">
      <c r="A8" s="26" t="s">
        <v>85</v>
      </c>
      <c r="B8" s="26" t="s">
        <v>82</v>
      </c>
      <c r="C8" s="83">
        <v>2024</v>
      </c>
      <c r="D8" s="83">
        <v>2023</v>
      </c>
      <c r="E8" s="146"/>
    </row>
    <row r="9" spans="1:5">
      <c r="A9" s="27">
        <v>1111</v>
      </c>
      <c r="B9" s="23" t="s">
        <v>400</v>
      </c>
      <c r="C9" s="28">
        <v>0</v>
      </c>
      <c r="D9" s="28">
        <v>0</v>
      </c>
    </row>
    <row r="10" spans="1:5">
      <c r="A10" s="27">
        <v>1112</v>
      </c>
      <c r="B10" s="23" t="s">
        <v>401</v>
      </c>
      <c r="C10" s="28">
        <v>1397632.2</v>
      </c>
      <c r="D10" s="28">
        <v>1923050.56</v>
      </c>
    </row>
    <row r="11" spans="1:5">
      <c r="A11" s="27">
        <v>1113</v>
      </c>
      <c r="B11" s="23" t="s">
        <v>402</v>
      </c>
      <c r="C11" s="28">
        <v>0</v>
      </c>
      <c r="D11" s="28">
        <v>0</v>
      </c>
    </row>
    <row r="12" spans="1:5">
      <c r="A12" s="27">
        <v>1114</v>
      </c>
      <c r="B12" s="23" t="s">
        <v>116</v>
      </c>
      <c r="C12" s="28">
        <v>0</v>
      </c>
      <c r="D12" s="28">
        <v>0</v>
      </c>
    </row>
    <row r="13" spans="1:5">
      <c r="A13" s="27">
        <v>1115</v>
      </c>
      <c r="B13" s="23" t="s">
        <v>117</v>
      </c>
      <c r="C13" s="28">
        <v>0</v>
      </c>
      <c r="D13" s="28">
        <v>0</v>
      </c>
    </row>
    <row r="14" spans="1:5">
      <c r="A14" s="27">
        <v>1116</v>
      </c>
      <c r="B14" s="23" t="s">
        <v>403</v>
      </c>
      <c r="C14" s="28">
        <v>0</v>
      </c>
      <c r="D14" s="28">
        <v>0</v>
      </c>
    </row>
    <row r="15" spans="1:5">
      <c r="A15" s="27">
        <v>1119</v>
      </c>
      <c r="B15" s="23" t="s">
        <v>404</v>
      </c>
      <c r="C15" s="28">
        <v>0</v>
      </c>
      <c r="D15" s="28">
        <v>0</v>
      </c>
    </row>
    <row r="16" spans="1:5">
      <c r="A16" s="34">
        <v>1110</v>
      </c>
      <c r="B16" s="35" t="s">
        <v>518</v>
      </c>
      <c r="C16" s="84">
        <f>SUM(C9:C15)</f>
        <v>1397632.2</v>
      </c>
      <c r="D16" s="84">
        <f>SUM(D9:D15)</f>
        <v>1923050.56</v>
      </c>
    </row>
    <row r="19" spans="1:4">
      <c r="A19" s="25" t="s">
        <v>590</v>
      </c>
      <c r="B19" s="25"/>
      <c r="C19" s="25"/>
      <c r="D19" s="25"/>
    </row>
    <row r="20" spans="1:4">
      <c r="A20" s="26" t="s">
        <v>85</v>
      </c>
      <c r="B20" s="26" t="s">
        <v>82</v>
      </c>
      <c r="C20" s="83">
        <v>2024</v>
      </c>
      <c r="D20" s="83">
        <v>2023</v>
      </c>
    </row>
    <row r="21" spans="1:4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>
      <c r="A22" s="27">
        <v>1231</v>
      </c>
      <c r="B22" s="23" t="s">
        <v>149</v>
      </c>
      <c r="C22" s="28">
        <v>0</v>
      </c>
      <c r="D22" s="28">
        <v>0</v>
      </c>
    </row>
    <row r="23" spans="1:4">
      <c r="A23" s="27">
        <v>1232</v>
      </c>
      <c r="B23" s="23" t="s">
        <v>150</v>
      </c>
      <c r="C23" s="28">
        <v>0</v>
      </c>
      <c r="D23" s="28">
        <v>0</v>
      </c>
    </row>
    <row r="24" spans="1:4">
      <c r="A24" s="27">
        <v>1233</v>
      </c>
      <c r="B24" s="23" t="s">
        <v>151</v>
      </c>
      <c r="C24" s="28">
        <v>0</v>
      </c>
      <c r="D24" s="28">
        <v>0</v>
      </c>
    </row>
    <row r="25" spans="1:4">
      <c r="A25" s="27">
        <v>1234</v>
      </c>
      <c r="B25" s="23" t="s">
        <v>152</v>
      </c>
      <c r="C25" s="28">
        <v>0</v>
      </c>
      <c r="D25" s="28">
        <v>0</v>
      </c>
    </row>
    <row r="26" spans="1:4">
      <c r="A26" s="27">
        <v>1235</v>
      </c>
      <c r="B26" s="23" t="s">
        <v>153</v>
      </c>
      <c r="C26" s="28">
        <v>0</v>
      </c>
      <c r="D26" s="28">
        <v>0</v>
      </c>
    </row>
    <row r="27" spans="1:4">
      <c r="A27" s="27">
        <v>1236</v>
      </c>
      <c r="B27" s="23" t="s">
        <v>154</v>
      </c>
      <c r="C27" s="28">
        <v>0</v>
      </c>
      <c r="D27" s="28">
        <v>0</v>
      </c>
    </row>
    <row r="28" spans="1:4">
      <c r="A28" s="27">
        <v>1239</v>
      </c>
      <c r="B28" s="23" t="s">
        <v>155</v>
      </c>
      <c r="C28" s="28">
        <v>0</v>
      </c>
      <c r="D28" s="28">
        <v>0</v>
      </c>
    </row>
    <row r="29" spans="1:4">
      <c r="A29" s="34">
        <v>1240</v>
      </c>
      <c r="B29" s="35" t="s">
        <v>156</v>
      </c>
      <c r="C29" s="84">
        <f>SUM(C30:C37)</f>
        <v>437815.98</v>
      </c>
      <c r="D29" s="84">
        <f>SUM(D30:D37)</f>
        <v>709272.68</v>
      </c>
    </row>
    <row r="30" spans="1:4">
      <c r="A30" s="27">
        <v>1241</v>
      </c>
      <c r="B30" s="23" t="s">
        <v>157</v>
      </c>
      <c r="C30" s="28">
        <v>166461.98000000001</v>
      </c>
      <c r="D30" s="28">
        <v>15500</v>
      </c>
    </row>
    <row r="31" spans="1:4">
      <c r="A31" s="27">
        <v>1242</v>
      </c>
      <c r="B31" s="23" t="s">
        <v>158</v>
      </c>
      <c r="C31" s="28">
        <v>1800</v>
      </c>
      <c r="D31" s="28">
        <v>0</v>
      </c>
    </row>
    <row r="32" spans="1:4">
      <c r="A32" s="27">
        <v>1243</v>
      </c>
      <c r="B32" s="23" t="s">
        <v>159</v>
      </c>
      <c r="C32" s="28">
        <v>231554</v>
      </c>
      <c r="D32" s="28">
        <v>30900</v>
      </c>
    </row>
    <row r="33" spans="1:5">
      <c r="A33" s="27">
        <v>1244</v>
      </c>
      <c r="B33" s="23" t="s">
        <v>160</v>
      </c>
      <c r="C33" s="28">
        <v>38000</v>
      </c>
      <c r="D33" s="28">
        <v>623000</v>
      </c>
    </row>
    <row r="34" spans="1:5">
      <c r="A34" s="27">
        <v>1245</v>
      </c>
      <c r="B34" s="23" t="s">
        <v>161</v>
      </c>
      <c r="C34" s="28">
        <v>0</v>
      </c>
      <c r="D34" s="28">
        <v>0</v>
      </c>
    </row>
    <row r="35" spans="1:5">
      <c r="A35" s="27">
        <v>1246</v>
      </c>
      <c r="B35" s="23" t="s">
        <v>162</v>
      </c>
      <c r="C35" s="28">
        <v>0</v>
      </c>
      <c r="D35" s="28">
        <v>39872.68</v>
      </c>
    </row>
    <row r="36" spans="1:5">
      <c r="A36" s="27">
        <v>1247</v>
      </c>
      <c r="B36" s="23" t="s">
        <v>163</v>
      </c>
      <c r="C36" s="28">
        <v>0</v>
      </c>
      <c r="D36" s="28">
        <v>0</v>
      </c>
    </row>
    <row r="37" spans="1:5">
      <c r="A37" s="27">
        <v>1248</v>
      </c>
      <c r="B37" s="23" t="s">
        <v>164</v>
      </c>
      <c r="C37" s="28">
        <v>0</v>
      </c>
      <c r="D37" s="28">
        <v>0</v>
      </c>
    </row>
    <row r="38" spans="1:5">
      <c r="A38" s="128">
        <v>1250</v>
      </c>
      <c r="B38" s="129" t="s">
        <v>166</v>
      </c>
      <c r="C38" s="130">
        <f>SUM(C39:C43)</f>
        <v>0</v>
      </c>
      <c r="D38" s="130">
        <f>SUM(D39:D43)</f>
        <v>0</v>
      </c>
    </row>
    <row r="39" spans="1:5">
      <c r="A39" s="131">
        <v>1251</v>
      </c>
      <c r="B39" s="132" t="s">
        <v>167</v>
      </c>
      <c r="C39" s="133">
        <v>0</v>
      </c>
      <c r="D39" s="133">
        <v>0</v>
      </c>
    </row>
    <row r="40" spans="1:5">
      <c r="A40" s="131">
        <v>1252</v>
      </c>
      <c r="B40" s="132" t="s">
        <v>168</v>
      </c>
      <c r="C40" s="133">
        <v>0</v>
      </c>
      <c r="D40" s="133">
        <v>0</v>
      </c>
    </row>
    <row r="41" spans="1:5">
      <c r="A41" s="131">
        <v>1253</v>
      </c>
      <c r="B41" s="132" t="s">
        <v>169</v>
      </c>
      <c r="C41" s="133">
        <v>0</v>
      </c>
      <c r="D41" s="133">
        <v>0</v>
      </c>
    </row>
    <row r="42" spans="1:5">
      <c r="A42" s="131">
        <v>1254</v>
      </c>
      <c r="B42" s="132" t="s">
        <v>170</v>
      </c>
      <c r="C42" s="133">
        <v>0</v>
      </c>
      <c r="D42" s="133">
        <v>0</v>
      </c>
    </row>
    <row r="43" spans="1:5">
      <c r="A43" s="131">
        <v>1259</v>
      </c>
      <c r="B43" s="132" t="s">
        <v>171</v>
      </c>
      <c r="C43" s="133">
        <v>0</v>
      </c>
      <c r="D43" s="133">
        <v>0</v>
      </c>
    </row>
    <row r="44" spans="1:5">
      <c r="B44" s="85" t="s">
        <v>519</v>
      </c>
      <c r="C44" s="84">
        <f>C21+C29+C38</f>
        <v>437815.98</v>
      </c>
      <c r="D44" s="84">
        <f>D21+D29+D38</f>
        <v>709272.68</v>
      </c>
    </row>
    <row r="46" spans="1:5">
      <c r="A46" s="25" t="s">
        <v>591</v>
      </c>
      <c r="B46" s="25"/>
      <c r="C46" s="25"/>
      <c r="D46" s="25"/>
      <c r="E46" s="145"/>
    </row>
    <row r="47" spans="1:5">
      <c r="A47" s="26" t="s">
        <v>85</v>
      </c>
      <c r="B47" s="26" t="s">
        <v>82</v>
      </c>
      <c r="C47" s="83">
        <v>2024</v>
      </c>
      <c r="D47" s="83">
        <v>2023</v>
      </c>
      <c r="E47" s="146"/>
    </row>
    <row r="48" spans="1:5">
      <c r="A48" s="34">
        <v>3210</v>
      </c>
      <c r="B48" s="35" t="s">
        <v>520</v>
      </c>
      <c r="C48" s="84">
        <v>-602142.12</v>
      </c>
      <c r="D48" s="84">
        <v>345090.01</v>
      </c>
    </row>
    <row r="49" spans="1:4">
      <c r="A49" s="27"/>
      <c r="B49" s="85" t="s">
        <v>509</v>
      </c>
      <c r="C49" s="84">
        <f>C54+C66+C94+C97+C50</f>
        <v>454103.89</v>
      </c>
      <c r="D49" s="84">
        <f>D54+D66+D94+D97+D50</f>
        <v>403163.62</v>
      </c>
    </row>
    <row r="50" spans="1:4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>
      <c r="A51" s="136">
        <v>5120</v>
      </c>
      <c r="B51" s="142" t="s">
        <v>144</v>
      </c>
      <c r="C51" s="143">
        <f>C52</f>
        <v>0</v>
      </c>
      <c r="D51" s="143">
        <f>D52</f>
        <v>0</v>
      </c>
    </row>
    <row r="52" spans="1:4">
      <c r="A52" s="125">
        <v>5120</v>
      </c>
      <c r="B52" s="144" t="s">
        <v>144</v>
      </c>
      <c r="C52" s="127">
        <v>0</v>
      </c>
      <c r="D52" s="127">
        <v>0</v>
      </c>
    </row>
    <row r="53" spans="1:4">
      <c r="A53" s="103">
        <v>5130</v>
      </c>
      <c r="B53" s="104" t="s">
        <v>539</v>
      </c>
      <c r="C53" s="105">
        <v>0</v>
      </c>
      <c r="D53" s="105">
        <v>0</v>
      </c>
    </row>
    <row r="54" spans="1:4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>
      <c r="A56" s="27">
        <v>5411</v>
      </c>
      <c r="B56" s="23" t="s">
        <v>344</v>
      </c>
      <c r="C56" s="28">
        <v>0</v>
      </c>
      <c r="D56" s="28">
        <v>0</v>
      </c>
    </row>
    <row r="57" spans="1:4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>
      <c r="A58" s="27">
        <v>5421</v>
      </c>
      <c r="B58" s="23" t="s">
        <v>347</v>
      </c>
      <c r="C58" s="28">
        <v>0</v>
      </c>
      <c r="D58" s="28">
        <v>0</v>
      </c>
    </row>
    <row r="59" spans="1:4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>
      <c r="A60" s="27">
        <v>5431</v>
      </c>
      <c r="B60" s="23" t="s">
        <v>350</v>
      </c>
      <c r="C60" s="28">
        <v>0</v>
      </c>
      <c r="D60" s="28">
        <v>0</v>
      </c>
    </row>
    <row r="61" spans="1:4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>
      <c r="A62" s="27">
        <v>5441</v>
      </c>
      <c r="B62" s="23" t="s">
        <v>513</v>
      </c>
      <c r="C62" s="28">
        <v>0</v>
      </c>
      <c r="D62" s="28">
        <v>0</v>
      </c>
    </row>
    <row r="63" spans="1:4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>
      <c r="A64" s="27">
        <v>5451</v>
      </c>
      <c r="B64" s="23" t="s">
        <v>354</v>
      </c>
      <c r="C64" s="28">
        <v>0</v>
      </c>
      <c r="D64" s="28">
        <v>0</v>
      </c>
    </row>
    <row r="65" spans="1:4">
      <c r="A65" s="27">
        <v>5452</v>
      </c>
      <c r="B65" s="23" t="s">
        <v>355</v>
      </c>
      <c r="C65" s="28">
        <v>0</v>
      </c>
      <c r="D65" s="28">
        <v>0</v>
      </c>
    </row>
    <row r="66" spans="1:4">
      <c r="A66" s="34">
        <v>5500</v>
      </c>
      <c r="B66" s="35" t="s">
        <v>356</v>
      </c>
      <c r="C66" s="84">
        <f>C67+C76+C79+C85</f>
        <v>454103.89</v>
      </c>
      <c r="D66" s="84">
        <f>D67+D76+D79+D85</f>
        <v>403163.62</v>
      </c>
    </row>
    <row r="67" spans="1:4">
      <c r="A67" s="27">
        <v>5510</v>
      </c>
      <c r="B67" s="23" t="s">
        <v>357</v>
      </c>
      <c r="C67" s="28">
        <f>SUM(C68:C75)</f>
        <v>454103.89</v>
      </c>
      <c r="D67" s="28">
        <f>SUM(D68:D75)</f>
        <v>403163.62</v>
      </c>
    </row>
    <row r="68" spans="1:4">
      <c r="A68" s="27">
        <v>5511</v>
      </c>
      <c r="B68" s="23" t="s">
        <v>358</v>
      </c>
      <c r="C68" s="28">
        <v>0</v>
      </c>
      <c r="D68" s="28">
        <v>0</v>
      </c>
    </row>
    <row r="69" spans="1:4">
      <c r="A69" s="27">
        <v>5512</v>
      </c>
      <c r="B69" s="23" t="s">
        <v>359</v>
      </c>
      <c r="C69" s="28">
        <v>0</v>
      </c>
      <c r="D69" s="28">
        <v>0</v>
      </c>
    </row>
    <row r="70" spans="1:4">
      <c r="A70" s="27">
        <v>5513</v>
      </c>
      <c r="B70" s="23" t="s">
        <v>360</v>
      </c>
      <c r="C70" s="28">
        <v>111216.62</v>
      </c>
      <c r="D70" s="28">
        <v>111216.62</v>
      </c>
    </row>
    <row r="71" spans="1:4">
      <c r="A71" s="27">
        <v>5514</v>
      </c>
      <c r="B71" s="23" t="s">
        <v>361</v>
      </c>
      <c r="C71" s="28">
        <v>0</v>
      </c>
      <c r="D71" s="28">
        <v>0</v>
      </c>
    </row>
    <row r="72" spans="1:4">
      <c r="A72" s="27">
        <v>5515</v>
      </c>
      <c r="B72" s="23" t="s">
        <v>362</v>
      </c>
      <c r="C72" s="28">
        <v>342217.37</v>
      </c>
      <c r="D72" s="28">
        <v>289246.21999999997</v>
      </c>
    </row>
    <row r="73" spans="1:4">
      <c r="A73" s="27">
        <v>5516</v>
      </c>
      <c r="B73" s="23" t="s">
        <v>363</v>
      </c>
      <c r="C73" s="28">
        <v>0</v>
      </c>
      <c r="D73" s="28">
        <v>0</v>
      </c>
    </row>
    <row r="74" spans="1:4">
      <c r="A74" s="27">
        <v>5517</v>
      </c>
      <c r="B74" s="23" t="s">
        <v>364</v>
      </c>
      <c r="C74" s="28">
        <v>669.9</v>
      </c>
      <c r="D74" s="28">
        <v>2700.78</v>
      </c>
    </row>
    <row r="75" spans="1:4">
      <c r="A75" s="27">
        <v>5518</v>
      </c>
      <c r="B75" s="23" t="s">
        <v>41</v>
      </c>
      <c r="C75" s="28">
        <v>0</v>
      </c>
      <c r="D75" s="28">
        <v>0</v>
      </c>
    </row>
    <row r="76" spans="1:4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>
      <c r="A77" s="27">
        <v>5521</v>
      </c>
      <c r="B77" s="23" t="s">
        <v>365</v>
      </c>
      <c r="C77" s="28">
        <v>0</v>
      </c>
      <c r="D77" s="28">
        <v>0</v>
      </c>
    </row>
    <row r="78" spans="1:4">
      <c r="A78" s="27">
        <v>5522</v>
      </c>
      <c r="B78" s="23" t="s">
        <v>366</v>
      </c>
      <c r="C78" s="28">
        <v>0</v>
      </c>
      <c r="D78" s="28">
        <v>0</v>
      </c>
    </row>
    <row r="79" spans="1:4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>
      <c r="A80" s="27">
        <v>5531</v>
      </c>
      <c r="B80" s="23" t="s">
        <v>368</v>
      </c>
      <c r="C80" s="28">
        <v>0</v>
      </c>
      <c r="D80" s="28">
        <v>0</v>
      </c>
    </row>
    <row r="81" spans="1:4">
      <c r="A81" s="27">
        <v>5532</v>
      </c>
      <c r="B81" s="23" t="s">
        <v>369</v>
      </c>
      <c r="C81" s="28">
        <v>0</v>
      </c>
      <c r="D81" s="28">
        <v>0</v>
      </c>
    </row>
    <row r="82" spans="1:4">
      <c r="A82" s="27">
        <v>5533</v>
      </c>
      <c r="B82" s="23" t="s">
        <v>370</v>
      </c>
      <c r="C82" s="28">
        <v>0</v>
      </c>
      <c r="D82" s="28">
        <v>0</v>
      </c>
    </row>
    <row r="83" spans="1:4">
      <c r="A83" s="27">
        <v>5534</v>
      </c>
      <c r="B83" s="23" t="s">
        <v>371</v>
      </c>
      <c r="C83" s="28">
        <v>0</v>
      </c>
      <c r="D83" s="28">
        <v>0</v>
      </c>
    </row>
    <row r="84" spans="1:4">
      <c r="A84" s="27">
        <v>5535</v>
      </c>
      <c r="B84" s="23" t="s">
        <v>372</v>
      </c>
      <c r="C84" s="28">
        <v>0</v>
      </c>
      <c r="D84" s="28">
        <v>0</v>
      </c>
    </row>
    <row r="85" spans="1:4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>
      <c r="A86" s="27">
        <v>5591</v>
      </c>
      <c r="B86" s="23" t="s">
        <v>374</v>
      </c>
      <c r="C86" s="28">
        <v>0</v>
      </c>
      <c r="D86" s="28">
        <v>0</v>
      </c>
    </row>
    <row r="87" spans="1:4">
      <c r="A87" s="27">
        <v>5592</v>
      </c>
      <c r="B87" s="23" t="s">
        <v>375</v>
      </c>
      <c r="C87" s="28">
        <v>0</v>
      </c>
      <c r="D87" s="28">
        <v>0</v>
      </c>
    </row>
    <row r="88" spans="1:4">
      <c r="A88" s="27">
        <v>5593</v>
      </c>
      <c r="B88" s="23" t="s">
        <v>376</v>
      </c>
      <c r="C88" s="28">
        <v>0</v>
      </c>
      <c r="D88" s="28">
        <v>0</v>
      </c>
    </row>
    <row r="89" spans="1:4">
      <c r="A89" s="27">
        <v>5594</v>
      </c>
      <c r="B89" s="23" t="s">
        <v>377</v>
      </c>
      <c r="C89" s="28">
        <v>0</v>
      </c>
      <c r="D89" s="28">
        <v>0</v>
      </c>
    </row>
    <row r="90" spans="1:4">
      <c r="A90" s="27">
        <v>5595</v>
      </c>
      <c r="B90" s="23" t="s">
        <v>378</v>
      </c>
      <c r="C90" s="28">
        <v>0</v>
      </c>
      <c r="D90" s="28">
        <v>0</v>
      </c>
    </row>
    <row r="91" spans="1:4">
      <c r="A91" s="27">
        <v>5596</v>
      </c>
      <c r="B91" s="23" t="s">
        <v>273</v>
      </c>
      <c r="C91" s="28">
        <v>0</v>
      </c>
      <c r="D91" s="28">
        <v>0</v>
      </c>
    </row>
    <row r="92" spans="1:4">
      <c r="A92" s="27">
        <v>5597</v>
      </c>
      <c r="B92" s="23" t="s">
        <v>379</v>
      </c>
      <c r="C92" s="28">
        <v>0</v>
      </c>
      <c r="D92" s="28">
        <v>0</v>
      </c>
    </row>
    <row r="93" spans="1:4">
      <c r="A93" s="27">
        <v>5599</v>
      </c>
      <c r="B93" s="23" t="s">
        <v>380</v>
      </c>
      <c r="C93" s="28">
        <v>0</v>
      </c>
      <c r="D93" s="28">
        <v>0</v>
      </c>
    </row>
    <row r="94" spans="1:4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>
      <c r="A96" s="27">
        <v>5611</v>
      </c>
      <c r="B96" s="23" t="s">
        <v>382</v>
      </c>
      <c r="C96" s="28">
        <v>0</v>
      </c>
      <c r="D96" s="28">
        <v>0</v>
      </c>
    </row>
    <row r="97" spans="1:4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>
      <c r="A98" s="27">
        <v>2111</v>
      </c>
      <c r="B98" s="23" t="s">
        <v>522</v>
      </c>
      <c r="C98" s="28">
        <v>0</v>
      </c>
      <c r="D98" s="28">
        <v>0</v>
      </c>
    </row>
    <row r="99" spans="1:4">
      <c r="A99" s="27">
        <v>2112</v>
      </c>
      <c r="B99" s="23" t="s">
        <v>523</v>
      </c>
      <c r="C99" s="28">
        <v>-0.02</v>
      </c>
      <c r="D99" s="28">
        <v>0</v>
      </c>
    </row>
    <row r="100" spans="1:4">
      <c r="A100" s="27">
        <v>2112</v>
      </c>
      <c r="B100" s="23" t="s">
        <v>524</v>
      </c>
      <c r="C100" s="28">
        <v>0.01</v>
      </c>
      <c r="D100" s="28">
        <v>0</v>
      </c>
    </row>
    <row r="101" spans="1:4">
      <c r="A101" s="27">
        <v>2115</v>
      </c>
      <c r="B101" s="23" t="s">
        <v>525</v>
      </c>
      <c r="C101" s="28">
        <v>0.01</v>
      </c>
      <c r="D101" s="28">
        <v>0</v>
      </c>
    </row>
    <row r="102" spans="1:4">
      <c r="A102" s="27">
        <v>2114</v>
      </c>
      <c r="B102" s="23" t="s">
        <v>526</v>
      </c>
      <c r="C102" s="28">
        <v>0</v>
      </c>
      <c r="D102" s="28">
        <v>0</v>
      </c>
    </row>
    <row r="103" spans="1:4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>
      <c r="A105" s="103"/>
      <c r="B105" s="108" t="s">
        <v>541</v>
      </c>
      <c r="C105" s="109">
        <v>0</v>
      </c>
      <c r="D105" s="109">
        <v>0</v>
      </c>
    </row>
    <row r="106" spans="1:4">
      <c r="A106" s="103"/>
      <c r="B106" s="108" t="s">
        <v>542</v>
      </c>
      <c r="C106" s="109">
        <v>0</v>
      </c>
      <c r="D106" s="109">
        <v>0</v>
      </c>
    </row>
    <row r="107" spans="1:4">
      <c r="A107" s="103"/>
      <c r="B107" s="108" t="s">
        <v>543</v>
      </c>
      <c r="C107" s="109">
        <v>0</v>
      </c>
      <c r="D107" s="109">
        <v>0</v>
      </c>
    </row>
    <row r="108" spans="1:4">
      <c r="A108" s="103"/>
      <c r="B108" s="108" t="s">
        <v>544</v>
      </c>
      <c r="C108" s="109">
        <v>0</v>
      </c>
      <c r="D108" s="109">
        <v>0</v>
      </c>
    </row>
    <row r="109" spans="1:4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>
      <c r="A111" s="103">
        <v>1273</v>
      </c>
      <c r="B111" s="104" t="s">
        <v>546</v>
      </c>
      <c r="C111" s="109">
        <v>0</v>
      </c>
      <c r="D111" s="109">
        <v>0</v>
      </c>
    </row>
    <row r="112" spans="1:4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>
      <c r="A115" s="103">
        <v>4311</v>
      </c>
      <c r="B115" s="108" t="s">
        <v>429</v>
      </c>
      <c r="C115" s="109">
        <v>0</v>
      </c>
      <c r="D115" s="141">
        <v>0</v>
      </c>
    </row>
    <row r="116" spans="1:4">
      <c r="A116" s="103">
        <v>4319</v>
      </c>
      <c r="B116" s="108" t="s">
        <v>261</v>
      </c>
      <c r="C116" s="109">
        <v>0</v>
      </c>
      <c r="D116" s="141">
        <v>0</v>
      </c>
    </row>
    <row r="117" spans="1:4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>
      <c r="A118" s="103">
        <v>4321</v>
      </c>
      <c r="B118" s="108" t="s">
        <v>263</v>
      </c>
      <c r="C118" s="109">
        <v>0</v>
      </c>
      <c r="D118" s="141">
        <v>0</v>
      </c>
    </row>
    <row r="119" spans="1:4">
      <c r="A119" s="103">
        <v>4322</v>
      </c>
      <c r="B119" s="108" t="s">
        <v>264</v>
      </c>
      <c r="C119" s="109">
        <v>0</v>
      </c>
      <c r="D119" s="141">
        <v>0</v>
      </c>
    </row>
    <row r="120" spans="1:4">
      <c r="A120" s="103">
        <v>4323</v>
      </c>
      <c r="B120" s="108" t="s">
        <v>265</v>
      </c>
      <c r="C120" s="109">
        <v>0</v>
      </c>
      <c r="D120" s="141">
        <v>0</v>
      </c>
    </row>
    <row r="121" spans="1:4">
      <c r="A121" s="103">
        <v>4324</v>
      </c>
      <c r="B121" s="108" t="s">
        <v>266</v>
      </c>
      <c r="C121" s="109">
        <v>0</v>
      </c>
      <c r="D121" s="141">
        <v>0</v>
      </c>
    </row>
    <row r="122" spans="1:4">
      <c r="A122" s="103">
        <v>4325</v>
      </c>
      <c r="B122" s="108" t="s">
        <v>267</v>
      </c>
      <c r="C122" s="109">
        <v>0</v>
      </c>
      <c r="D122" s="141">
        <v>0</v>
      </c>
    </row>
    <row r="123" spans="1:4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>
      <c r="A124" s="103">
        <v>4331</v>
      </c>
      <c r="B124" s="108" t="s">
        <v>268</v>
      </c>
      <c r="C124" s="109">
        <v>0</v>
      </c>
      <c r="D124" s="141">
        <v>0</v>
      </c>
    </row>
    <row r="125" spans="1:4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>
      <c r="A126" s="103">
        <v>4341</v>
      </c>
      <c r="B126" s="108" t="s">
        <v>269</v>
      </c>
      <c r="C126" s="109">
        <v>0</v>
      </c>
      <c r="D126" s="141">
        <v>0</v>
      </c>
    </row>
    <row r="127" spans="1:4">
      <c r="A127" s="136">
        <v>4390</v>
      </c>
      <c r="B127" s="137" t="s">
        <v>270</v>
      </c>
      <c r="C127" s="138">
        <f>SUM(C128:C134)</f>
        <v>0</v>
      </c>
      <c r="D127" s="138">
        <f>SUM(D128:D134)</f>
        <v>0</v>
      </c>
    </row>
    <row r="128" spans="1:4">
      <c r="A128" s="81">
        <v>4392</v>
      </c>
      <c r="B128" s="134" t="s">
        <v>271</v>
      </c>
      <c r="C128" s="135">
        <v>0</v>
      </c>
      <c r="D128" s="135">
        <v>0</v>
      </c>
    </row>
    <row r="129" spans="1:4">
      <c r="A129" s="81">
        <v>4393</v>
      </c>
      <c r="B129" s="134" t="s">
        <v>430</v>
      </c>
      <c r="C129" s="135">
        <v>0</v>
      </c>
      <c r="D129" s="135">
        <v>0</v>
      </c>
    </row>
    <row r="130" spans="1:4">
      <c r="A130" s="81">
        <v>4394</v>
      </c>
      <c r="B130" s="134" t="s">
        <v>272</v>
      </c>
      <c r="C130" s="135">
        <v>0</v>
      </c>
      <c r="D130" s="135">
        <v>0</v>
      </c>
    </row>
    <row r="131" spans="1:4">
      <c r="A131" s="81">
        <v>4395</v>
      </c>
      <c r="B131" s="134" t="s">
        <v>273</v>
      </c>
      <c r="C131" s="135">
        <v>0</v>
      </c>
      <c r="D131" s="135">
        <v>0</v>
      </c>
    </row>
    <row r="132" spans="1:4">
      <c r="A132" s="81">
        <v>4396</v>
      </c>
      <c r="B132" s="134" t="s">
        <v>274</v>
      </c>
      <c r="C132" s="135">
        <v>0</v>
      </c>
      <c r="D132" s="135">
        <v>0</v>
      </c>
    </row>
    <row r="133" spans="1:4">
      <c r="A133" s="81">
        <v>4397</v>
      </c>
      <c r="B133" s="134" t="s">
        <v>431</v>
      </c>
      <c r="C133" s="135">
        <v>0</v>
      </c>
      <c r="D133" s="135">
        <v>0</v>
      </c>
    </row>
    <row r="134" spans="1:4">
      <c r="A134" s="103">
        <v>4399</v>
      </c>
      <c r="B134" s="108" t="s">
        <v>270</v>
      </c>
      <c r="C134" s="109">
        <v>0</v>
      </c>
      <c r="D134" s="109">
        <v>0</v>
      </c>
    </row>
    <row r="135" spans="1:4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>
      <c r="A136" s="27">
        <v>1124</v>
      </c>
      <c r="B136" s="89" t="s">
        <v>529</v>
      </c>
      <c r="C136" s="90">
        <v>0</v>
      </c>
      <c r="D136" s="28">
        <v>0</v>
      </c>
    </row>
    <row r="137" spans="1:4">
      <c r="A137" s="27">
        <v>1124</v>
      </c>
      <c r="B137" s="89" t="s">
        <v>530</v>
      </c>
      <c r="C137" s="90">
        <v>0</v>
      </c>
      <c r="D137" s="28">
        <v>0</v>
      </c>
    </row>
    <row r="138" spans="1:4">
      <c r="A138" s="27">
        <v>1124</v>
      </c>
      <c r="B138" s="89" t="s">
        <v>531</v>
      </c>
      <c r="C138" s="90">
        <v>0</v>
      </c>
      <c r="D138" s="28">
        <v>0</v>
      </c>
    </row>
    <row r="139" spans="1:4">
      <c r="A139" s="27">
        <v>1124</v>
      </c>
      <c r="B139" s="89" t="s">
        <v>532</v>
      </c>
      <c r="C139" s="90">
        <v>0</v>
      </c>
      <c r="D139" s="28">
        <v>0</v>
      </c>
    </row>
    <row r="140" spans="1:4">
      <c r="A140" s="27">
        <v>1124</v>
      </c>
      <c r="B140" s="89" t="s">
        <v>533</v>
      </c>
      <c r="C140" s="28">
        <v>0</v>
      </c>
      <c r="D140" s="28">
        <v>0</v>
      </c>
    </row>
    <row r="141" spans="1:4">
      <c r="A141" s="27">
        <v>1124</v>
      </c>
      <c r="B141" s="89" t="s">
        <v>534</v>
      </c>
      <c r="C141" s="28">
        <v>0</v>
      </c>
      <c r="D141" s="28">
        <v>0</v>
      </c>
    </row>
    <row r="142" spans="1:4">
      <c r="A142" s="27">
        <v>1122</v>
      </c>
      <c r="B142" s="89" t="s">
        <v>535</v>
      </c>
      <c r="C142" s="28">
        <v>0</v>
      </c>
      <c r="D142" s="28">
        <v>0</v>
      </c>
    </row>
    <row r="143" spans="1:4">
      <c r="A143" s="27">
        <v>1122</v>
      </c>
      <c r="B143" s="89" t="s">
        <v>536</v>
      </c>
      <c r="C143" s="90">
        <v>0</v>
      </c>
      <c r="D143" s="28">
        <v>0</v>
      </c>
    </row>
    <row r="144" spans="1:4">
      <c r="A144" s="27">
        <v>1122</v>
      </c>
      <c r="B144" s="89" t="s">
        <v>537</v>
      </c>
      <c r="C144" s="28">
        <v>0</v>
      </c>
      <c r="D144" s="28">
        <v>0</v>
      </c>
    </row>
    <row r="145" spans="1:4">
      <c r="A145" s="27"/>
      <c r="B145" s="91" t="s">
        <v>538</v>
      </c>
      <c r="C145" s="84">
        <f>C48+C49+C103-C109-C112</f>
        <v>-148038.22999999998</v>
      </c>
      <c r="D145" s="84">
        <f>D48+D49+D103-D109-D112</f>
        <v>748253.63</v>
      </c>
    </row>
    <row r="147" spans="1:4">
      <c r="B147" s="23" t="s">
        <v>517</v>
      </c>
    </row>
    <row r="149" spans="1:4">
      <c r="B149" s="149" t="s">
        <v>602</v>
      </c>
      <c r="C149" s="149" t="s">
        <v>603</v>
      </c>
      <c r="D149" s="1"/>
    </row>
    <row r="150" spans="1:4">
      <c r="B150" s="149" t="s">
        <v>604</v>
      </c>
      <c r="C150" s="149" t="s">
        <v>605</v>
      </c>
      <c r="D150" s="1"/>
    </row>
    <row r="151" spans="1:4">
      <c r="B151" s="149" t="s">
        <v>606</v>
      </c>
      <c r="C151" s="149" t="s">
        <v>607</v>
      </c>
      <c r="D151" s="1"/>
    </row>
    <row r="152" spans="1:4">
      <c r="B152" s="149" t="s">
        <v>608</v>
      </c>
      <c r="C152" s="149" t="s">
        <v>609</v>
      </c>
      <c r="D152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18" right="0.46" top="0.3" bottom="0.3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5" workbookViewId="0">
      <selection sqref="A1:C29"/>
    </sheetView>
  </sheetViews>
  <sheetFormatPr baseColWidth="10" defaultColWidth="11.42578125" defaultRowHeight="11.25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>
      <c r="A1" s="178" t="s">
        <v>600</v>
      </c>
      <c r="B1" s="179"/>
      <c r="C1" s="180"/>
    </row>
    <row r="2" spans="1:3" s="30" customFormat="1" ht="18" customHeight="1">
      <c r="A2" s="181" t="s">
        <v>505</v>
      </c>
      <c r="B2" s="182"/>
      <c r="C2" s="183"/>
    </row>
    <row r="3" spans="1:3" s="30" customFormat="1" ht="18" customHeight="1">
      <c r="A3" s="181" t="s">
        <v>601</v>
      </c>
      <c r="B3" s="182"/>
      <c r="C3" s="183"/>
    </row>
    <row r="4" spans="1:3" s="32" customFormat="1" ht="18" customHeight="1">
      <c r="A4" s="184" t="s">
        <v>506</v>
      </c>
      <c r="B4" s="185"/>
      <c r="C4" s="186"/>
    </row>
    <row r="5" spans="1:3" s="32" customFormat="1" ht="18" customHeight="1">
      <c r="A5" s="187" t="s">
        <v>405</v>
      </c>
      <c r="B5" s="188"/>
      <c r="C5" s="140">
        <v>2024</v>
      </c>
    </row>
    <row r="6" spans="1:3">
      <c r="A6" s="47" t="s">
        <v>434</v>
      </c>
      <c r="B6" s="47"/>
      <c r="C6" s="92">
        <v>14281749.550000001</v>
      </c>
    </row>
    <row r="7" spans="1:3">
      <c r="A7" s="48"/>
      <c r="B7" s="49"/>
      <c r="C7" s="50"/>
    </row>
    <row r="8" spans="1:3">
      <c r="A8" s="57" t="s">
        <v>435</v>
      </c>
      <c r="B8" s="57"/>
      <c r="C8" s="93">
        <f>SUM(C9:C14)</f>
        <v>0</v>
      </c>
    </row>
    <row r="9" spans="1:3">
      <c r="A9" s="64" t="s">
        <v>436</v>
      </c>
      <c r="B9" s="63" t="s">
        <v>260</v>
      </c>
      <c r="C9" s="94">
        <v>0</v>
      </c>
    </row>
    <row r="10" spans="1:3">
      <c r="A10" s="51" t="s">
        <v>437</v>
      </c>
      <c r="B10" s="52" t="s">
        <v>446</v>
      </c>
      <c r="C10" s="94">
        <v>0</v>
      </c>
    </row>
    <row r="11" spans="1:3">
      <c r="A11" s="51" t="s">
        <v>438</v>
      </c>
      <c r="B11" s="52" t="s">
        <v>268</v>
      </c>
      <c r="C11" s="94">
        <v>0</v>
      </c>
    </row>
    <row r="12" spans="1:3">
      <c r="A12" s="51" t="s">
        <v>439</v>
      </c>
      <c r="B12" s="52" t="s">
        <v>269</v>
      </c>
      <c r="C12" s="94">
        <v>0</v>
      </c>
    </row>
    <row r="13" spans="1:3">
      <c r="A13" s="51" t="s">
        <v>440</v>
      </c>
      <c r="B13" s="52" t="s">
        <v>270</v>
      </c>
      <c r="C13" s="94">
        <v>0</v>
      </c>
    </row>
    <row r="14" spans="1:3">
      <c r="A14" s="53" t="s">
        <v>441</v>
      </c>
      <c r="B14" s="54" t="s">
        <v>442</v>
      </c>
      <c r="C14" s="94">
        <v>0</v>
      </c>
    </row>
    <row r="15" spans="1:3">
      <c r="A15" s="48"/>
      <c r="B15" s="55"/>
      <c r="C15" s="56"/>
    </row>
    <row r="16" spans="1:3">
      <c r="A16" s="57" t="s">
        <v>597</v>
      </c>
      <c r="B16" s="49"/>
      <c r="C16" s="93">
        <f>SUM(C17:C19)</f>
        <v>0</v>
      </c>
    </row>
    <row r="17" spans="1:3">
      <c r="A17" s="58">
        <v>3.1</v>
      </c>
      <c r="B17" s="52" t="s">
        <v>445</v>
      </c>
      <c r="C17" s="94">
        <v>0</v>
      </c>
    </row>
    <row r="18" spans="1:3">
      <c r="A18" s="59">
        <v>3.2</v>
      </c>
      <c r="B18" s="52" t="s">
        <v>443</v>
      </c>
      <c r="C18" s="94">
        <v>0</v>
      </c>
    </row>
    <row r="19" spans="1:3">
      <c r="A19" s="59">
        <v>3.3</v>
      </c>
      <c r="B19" s="54" t="s">
        <v>444</v>
      </c>
      <c r="C19" s="95">
        <v>0</v>
      </c>
    </row>
    <row r="20" spans="1:3">
      <c r="A20" s="48"/>
      <c r="B20" s="60"/>
      <c r="C20" s="61"/>
    </row>
    <row r="21" spans="1:3">
      <c r="A21" s="62" t="s">
        <v>548</v>
      </c>
      <c r="B21" s="62"/>
      <c r="C21" s="92">
        <f>C6+C8-C16</f>
        <v>14281749.550000001</v>
      </c>
    </row>
    <row r="23" spans="1:3">
      <c r="B23" s="31" t="s">
        <v>517</v>
      </c>
    </row>
    <row r="25" spans="1:3">
      <c r="B25" s="149" t="s">
        <v>602</v>
      </c>
      <c r="C25" s="149" t="s">
        <v>603</v>
      </c>
    </row>
    <row r="26" spans="1:3">
      <c r="B26" s="149" t="s">
        <v>604</v>
      </c>
      <c r="C26" s="149" t="s">
        <v>605</v>
      </c>
    </row>
    <row r="27" spans="1:3">
      <c r="B27" s="149" t="s">
        <v>606</v>
      </c>
      <c r="C27" s="149" t="s">
        <v>607</v>
      </c>
    </row>
    <row r="28" spans="1:3">
      <c r="B28" s="149" t="s">
        <v>608</v>
      </c>
      <c r="C28" s="149" t="s">
        <v>609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showGridLines="0" topLeftCell="A27" workbookViewId="0">
      <selection sqref="A1:C48"/>
    </sheetView>
  </sheetViews>
  <sheetFormatPr baseColWidth="10" defaultColWidth="11.42578125" defaultRowHeight="11.25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>
      <c r="A1" s="189" t="s">
        <v>600</v>
      </c>
      <c r="B1" s="190"/>
      <c r="C1" s="191"/>
    </row>
    <row r="2" spans="1:3" s="33" customFormat="1" ht="18.95" customHeight="1">
      <c r="A2" s="192" t="s">
        <v>507</v>
      </c>
      <c r="B2" s="193"/>
      <c r="C2" s="194"/>
    </row>
    <row r="3" spans="1:3" s="33" customFormat="1" ht="18.95" customHeight="1">
      <c r="A3" s="192" t="s">
        <v>601</v>
      </c>
      <c r="B3" s="193"/>
      <c r="C3" s="194"/>
    </row>
    <row r="4" spans="1:3">
      <c r="A4" s="184" t="s">
        <v>506</v>
      </c>
      <c r="B4" s="185"/>
      <c r="C4" s="186"/>
    </row>
    <row r="5" spans="1:3" ht="22.15" customHeight="1">
      <c r="A5" s="195" t="s">
        <v>405</v>
      </c>
      <c r="B5" s="196"/>
      <c r="C5" s="140">
        <v>2024</v>
      </c>
    </row>
    <row r="6" spans="1:3">
      <c r="A6" s="72" t="s">
        <v>447</v>
      </c>
      <c r="B6" s="47"/>
      <c r="C6" s="96">
        <v>14867603.76</v>
      </c>
    </row>
    <row r="7" spans="1:3">
      <c r="A7" s="66"/>
      <c r="B7" s="49"/>
      <c r="C7" s="67"/>
    </row>
    <row r="8" spans="1:3">
      <c r="A8" s="57" t="s">
        <v>448</v>
      </c>
      <c r="B8" s="68"/>
      <c r="C8" s="93">
        <f>SUM(C9:C29)</f>
        <v>437815.98</v>
      </c>
    </row>
    <row r="9" spans="1:3">
      <c r="A9" s="82">
        <v>2.1</v>
      </c>
      <c r="B9" s="73" t="s">
        <v>288</v>
      </c>
      <c r="C9" s="97">
        <v>0</v>
      </c>
    </row>
    <row r="10" spans="1:3">
      <c r="A10" s="82">
        <v>2.2000000000000002</v>
      </c>
      <c r="B10" s="73" t="s">
        <v>285</v>
      </c>
      <c r="C10" s="97">
        <v>0</v>
      </c>
    </row>
    <row r="11" spans="1:3">
      <c r="A11" s="78">
        <v>2.2999999999999998</v>
      </c>
      <c r="B11" s="65" t="s">
        <v>157</v>
      </c>
      <c r="C11" s="97">
        <v>166461.98000000001</v>
      </c>
    </row>
    <row r="12" spans="1:3">
      <c r="A12" s="78">
        <v>2.4</v>
      </c>
      <c r="B12" s="65" t="s">
        <v>158</v>
      </c>
      <c r="C12" s="97">
        <v>1800</v>
      </c>
    </row>
    <row r="13" spans="1:3">
      <c r="A13" s="78">
        <v>2.5</v>
      </c>
      <c r="B13" s="65" t="s">
        <v>159</v>
      </c>
      <c r="C13" s="97">
        <v>231554</v>
      </c>
    </row>
    <row r="14" spans="1:3">
      <c r="A14" s="78">
        <v>2.6</v>
      </c>
      <c r="B14" s="65" t="s">
        <v>160</v>
      </c>
      <c r="C14" s="97">
        <v>38000</v>
      </c>
    </row>
    <row r="15" spans="1:3">
      <c r="A15" s="78">
        <v>2.7</v>
      </c>
      <c r="B15" s="65" t="s">
        <v>161</v>
      </c>
      <c r="C15" s="97">
        <v>0</v>
      </c>
    </row>
    <row r="16" spans="1:3">
      <c r="A16" s="78">
        <v>2.8</v>
      </c>
      <c r="B16" s="65" t="s">
        <v>162</v>
      </c>
      <c r="C16" s="97">
        <v>0</v>
      </c>
    </row>
    <row r="17" spans="1:3">
      <c r="A17" s="78">
        <v>2.9</v>
      </c>
      <c r="B17" s="65" t="s">
        <v>164</v>
      </c>
      <c r="C17" s="97">
        <v>0</v>
      </c>
    </row>
    <row r="18" spans="1:3">
      <c r="A18" s="78" t="s">
        <v>449</v>
      </c>
      <c r="B18" s="65" t="s">
        <v>450</v>
      </c>
      <c r="C18" s="97">
        <v>0</v>
      </c>
    </row>
    <row r="19" spans="1:3">
      <c r="A19" s="78" t="s">
        <v>475</v>
      </c>
      <c r="B19" s="65" t="s">
        <v>166</v>
      </c>
      <c r="C19" s="97">
        <v>0</v>
      </c>
    </row>
    <row r="20" spans="1:3">
      <c r="A20" s="78" t="s">
        <v>476</v>
      </c>
      <c r="B20" s="65" t="s">
        <v>451</v>
      </c>
      <c r="C20" s="97">
        <v>0</v>
      </c>
    </row>
    <row r="21" spans="1:3">
      <c r="A21" s="78" t="s">
        <v>477</v>
      </c>
      <c r="B21" s="65" t="s">
        <v>452</v>
      </c>
      <c r="C21" s="97">
        <v>0</v>
      </c>
    </row>
    <row r="22" spans="1:3">
      <c r="A22" s="78" t="s">
        <v>478</v>
      </c>
      <c r="B22" s="65" t="s">
        <v>453</v>
      </c>
      <c r="C22" s="97">
        <v>0</v>
      </c>
    </row>
    <row r="23" spans="1:3">
      <c r="A23" s="78" t="s">
        <v>454</v>
      </c>
      <c r="B23" s="65" t="s">
        <v>455</v>
      </c>
      <c r="C23" s="97">
        <v>0</v>
      </c>
    </row>
    <row r="24" spans="1:3">
      <c r="A24" s="78" t="s">
        <v>456</v>
      </c>
      <c r="B24" s="65" t="s">
        <v>457</v>
      </c>
      <c r="C24" s="97">
        <v>0</v>
      </c>
    </row>
    <row r="25" spans="1:3">
      <c r="A25" s="78" t="s">
        <v>458</v>
      </c>
      <c r="B25" s="65" t="s">
        <v>459</v>
      </c>
      <c r="C25" s="97">
        <v>0</v>
      </c>
    </row>
    <row r="26" spans="1:3">
      <c r="A26" s="78" t="s">
        <v>460</v>
      </c>
      <c r="B26" s="65" t="s">
        <v>461</v>
      </c>
      <c r="C26" s="97">
        <v>0</v>
      </c>
    </row>
    <row r="27" spans="1:3">
      <c r="A27" s="78" t="s">
        <v>462</v>
      </c>
      <c r="B27" s="65" t="s">
        <v>463</v>
      </c>
      <c r="C27" s="97">
        <v>0</v>
      </c>
    </row>
    <row r="28" spans="1:3">
      <c r="A28" s="78" t="s">
        <v>464</v>
      </c>
      <c r="B28" s="65" t="s">
        <v>465</v>
      </c>
      <c r="C28" s="97">
        <v>0</v>
      </c>
    </row>
    <row r="29" spans="1:3">
      <c r="A29" s="78" t="s">
        <v>466</v>
      </c>
      <c r="B29" s="73" t="s">
        <v>467</v>
      </c>
      <c r="C29" s="97">
        <v>0</v>
      </c>
    </row>
    <row r="30" spans="1:3">
      <c r="A30" s="79"/>
      <c r="B30" s="74"/>
      <c r="C30" s="75"/>
    </row>
    <row r="31" spans="1:3">
      <c r="A31" s="76" t="s">
        <v>468</v>
      </c>
      <c r="B31" s="77"/>
      <c r="C31" s="98">
        <f>SUM(C32:C38)</f>
        <v>454103.89</v>
      </c>
    </row>
    <row r="32" spans="1:3">
      <c r="A32" s="78" t="s">
        <v>469</v>
      </c>
      <c r="B32" s="65" t="s">
        <v>357</v>
      </c>
      <c r="C32" s="97">
        <v>454103.89</v>
      </c>
    </row>
    <row r="33" spans="1:3">
      <c r="A33" s="78" t="s">
        <v>470</v>
      </c>
      <c r="B33" s="65" t="s">
        <v>40</v>
      </c>
      <c r="C33" s="97">
        <v>0</v>
      </c>
    </row>
    <row r="34" spans="1:3">
      <c r="A34" s="78" t="s">
        <v>471</v>
      </c>
      <c r="B34" s="65" t="s">
        <v>367</v>
      </c>
      <c r="C34" s="97">
        <v>0</v>
      </c>
    </row>
    <row r="35" spans="1:3">
      <c r="A35" s="78" t="s">
        <v>472</v>
      </c>
      <c r="B35" s="65" t="s">
        <v>373</v>
      </c>
      <c r="C35" s="97">
        <v>0</v>
      </c>
    </row>
    <row r="36" spans="1:3">
      <c r="A36" s="78" t="s">
        <v>473</v>
      </c>
      <c r="B36" s="65" t="s">
        <v>381</v>
      </c>
      <c r="C36" s="97">
        <v>0</v>
      </c>
    </row>
    <row r="37" spans="1:3">
      <c r="A37" s="78" t="s">
        <v>550</v>
      </c>
      <c r="B37" s="65" t="s">
        <v>598</v>
      </c>
      <c r="C37" s="97">
        <v>0</v>
      </c>
    </row>
    <row r="38" spans="1:3">
      <c r="A38" s="78" t="s">
        <v>551</v>
      </c>
      <c r="B38" s="73" t="s">
        <v>474</v>
      </c>
      <c r="C38" s="99">
        <v>0</v>
      </c>
    </row>
    <row r="39" spans="1:3">
      <c r="A39" s="66"/>
      <c r="B39" s="69"/>
      <c r="C39" s="70"/>
    </row>
    <row r="40" spans="1:3">
      <c r="A40" s="71" t="s">
        <v>549</v>
      </c>
      <c r="B40" s="47"/>
      <c r="C40" s="92">
        <f>C6-C8+C31</f>
        <v>14883891.67</v>
      </c>
    </row>
    <row r="42" spans="1:3">
      <c r="B42" s="31" t="s">
        <v>517</v>
      </c>
    </row>
    <row r="45" spans="1:3">
      <c r="B45" s="149" t="s">
        <v>602</v>
      </c>
      <c r="C45" s="149" t="s">
        <v>603</v>
      </c>
    </row>
    <row r="46" spans="1:3">
      <c r="B46" s="149" t="s">
        <v>604</v>
      </c>
      <c r="C46" s="149" t="s">
        <v>605</v>
      </c>
    </row>
    <row r="47" spans="1:3">
      <c r="B47" s="149" t="s">
        <v>606</v>
      </c>
      <c r="C47" s="149" t="s">
        <v>607</v>
      </c>
    </row>
    <row r="48" spans="1:3">
      <c r="B48" s="149" t="s">
        <v>608</v>
      </c>
      <c r="C48" s="149" t="s">
        <v>609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15748031496062992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C52" workbookViewId="0">
      <selection sqref="A1:J63"/>
    </sheetView>
  </sheetViews>
  <sheetFormatPr baseColWidth="10" defaultColWidth="14.42578125" defaultRowHeight="1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99" t="s">
        <v>600</v>
      </c>
      <c r="B1" s="200"/>
      <c r="C1" s="200"/>
      <c r="D1" s="200"/>
      <c r="E1" s="200"/>
      <c r="F1" s="200"/>
      <c r="G1" s="151" t="s">
        <v>497</v>
      </c>
      <c r="H1" s="152">
        <v>2024</v>
      </c>
      <c r="I1" s="132"/>
      <c r="J1" s="132"/>
    </row>
    <row r="2" spans="1:10" ht="11.25" customHeight="1">
      <c r="A2" s="199" t="s">
        <v>508</v>
      </c>
      <c r="B2" s="200"/>
      <c r="C2" s="200"/>
      <c r="D2" s="200"/>
      <c r="E2" s="200"/>
      <c r="F2" s="200"/>
      <c r="G2" s="151" t="s">
        <v>498</v>
      </c>
      <c r="H2" s="152" t="s">
        <v>500</v>
      </c>
      <c r="I2" s="132"/>
      <c r="J2" s="132"/>
    </row>
    <row r="3" spans="1:10" ht="11.25" customHeight="1">
      <c r="A3" s="199" t="s">
        <v>601</v>
      </c>
      <c r="B3" s="200"/>
      <c r="C3" s="200"/>
      <c r="D3" s="200"/>
      <c r="E3" s="200"/>
      <c r="F3" s="200"/>
      <c r="G3" s="151" t="s">
        <v>499</v>
      </c>
      <c r="H3" s="152">
        <v>4</v>
      </c>
      <c r="I3" s="132"/>
      <c r="J3" s="132"/>
    </row>
    <row r="4" spans="1:10" ht="11.25" customHeight="1">
      <c r="A4" s="199" t="str">
        <f>'Notas a los Edos Financieros'!A4</f>
        <v>(Cifras en Pesos)</v>
      </c>
      <c r="B4" s="200"/>
      <c r="C4" s="200"/>
      <c r="D4" s="200"/>
      <c r="E4" s="200"/>
      <c r="F4" s="200"/>
      <c r="G4" s="151"/>
      <c r="H4" s="152"/>
      <c r="I4" s="132"/>
      <c r="J4" s="132"/>
    </row>
    <row r="5" spans="1:10" ht="9.75" customHeight="1">
      <c r="A5" s="153" t="s">
        <v>115</v>
      </c>
      <c r="B5" s="154"/>
      <c r="C5" s="154"/>
      <c r="D5" s="154"/>
      <c r="E5" s="154"/>
      <c r="F5" s="154"/>
      <c r="G5" s="154"/>
      <c r="H5" s="154"/>
      <c r="I5" s="132"/>
      <c r="J5" s="132"/>
    </row>
    <row r="6" spans="1:10" ht="9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9.7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</row>
    <row r="8" spans="1:10" ht="24.75" customHeight="1">
      <c r="A8" s="155" t="s">
        <v>85</v>
      </c>
      <c r="B8" s="155" t="s">
        <v>405</v>
      </c>
      <c r="C8" s="156" t="s">
        <v>109</v>
      </c>
      <c r="D8" s="156" t="s">
        <v>406</v>
      </c>
      <c r="E8" s="156" t="s">
        <v>407</v>
      </c>
      <c r="F8" s="156" t="s">
        <v>108</v>
      </c>
      <c r="G8" s="156" t="s">
        <v>78</v>
      </c>
      <c r="H8" s="156" t="s">
        <v>110</v>
      </c>
      <c r="I8" s="156" t="s">
        <v>111</v>
      </c>
      <c r="J8" s="156" t="s">
        <v>112</v>
      </c>
    </row>
    <row r="9" spans="1:10" ht="9.75" customHeight="1">
      <c r="A9" s="128">
        <v>7000</v>
      </c>
      <c r="B9" s="150" t="s">
        <v>79</v>
      </c>
      <c r="C9" s="129"/>
      <c r="D9" s="129"/>
      <c r="E9" s="129"/>
      <c r="F9" s="129"/>
      <c r="G9" s="129"/>
      <c r="H9" s="129"/>
      <c r="I9" s="129"/>
      <c r="J9" s="129"/>
    </row>
    <row r="10" spans="1:10" ht="9.75" customHeight="1">
      <c r="A10" s="132">
        <v>7110</v>
      </c>
      <c r="B10" s="157" t="s">
        <v>78</v>
      </c>
      <c r="C10" s="133">
        <v>0</v>
      </c>
      <c r="D10" s="133">
        <v>0</v>
      </c>
      <c r="E10" s="133">
        <v>0</v>
      </c>
      <c r="F10" s="133">
        <f>C10+D10+E10</f>
        <v>0</v>
      </c>
      <c r="G10" s="132"/>
      <c r="H10" s="132"/>
      <c r="I10" s="132"/>
      <c r="J10" s="132"/>
    </row>
    <row r="11" spans="1:10" ht="9.75" customHeight="1">
      <c r="A11" s="132">
        <v>7120</v>
      </c>
      <c r="B11" s="157" t="s">
        <v>77</v>
      </c>
      <c r="C11" s="133">
        <v>0</v>
      </c>
      <c r="D11" s="133">
        <v>0</v>
      </c>
      <c r="E11" s="133">
        <v>0</v>
      </c>
      <c r="F11" s="133">
        <f t="shared" ref="F11:F34" si="0">C11+D11+E11</f>
        <v>0</v>
      </c>
      <c r="G11" s="132"/>
      <c r="H11" s="132"/>
      <c r="I11" s="132"/>
      <c r="J11" s="132"/>
    </row>
    <row r="12" spans="1:10" ht="9.75" customHeight="1">
      <c r="A12" s="132">
        <v>7130</v>
      </c>
      <c r="B12" s="157" t="s">
        <v>76</v>
      </c>
      <c r="C12" s="133">
        <v>0</v>
      </c>
      <c r="D12" s="133">
        <v>0</v>
      </c>
      <c r="E12" s="133">
        <v>0</v>
      </c>
      <c r="F12" s="133">
        <f t="shared" si="0"/>
        <v>0</v>
      </c>
      <c r="G12" s="132"/>
      <c r="H12" s="132"/>
      <c r="I12" s="132"/>
      <c r="J12" s="132"/>
    </row>
    <row r="13" spans="1:10" ht="9.75" customHeight="1">
      <c r="A13" s="132">
        <v>7140</v>
      </c>
      <c r="B13" s="157" t="s">
        <v>75</v>
      </c>
      <c r="C13" s="133">
        <v>0</v>
      </c>
      <c r="D13" s="133">
        <v>0</v>
      </c>
      <c r="E13" s="133">
        <v>0</v>
      </c>
      <c r="F13" s="133">
        <f t="shared" si="0"/>
        <v>0</v>
      </c>
      <c r="G13" s="132"/>
      <c r="H13" s="132"/>
      <c r="I13" s="132"/>
      <c r="J13" s="132"/>
    </row>
    <row r="14" spans="1:10" ht="9.75" customHeight="1">
      <c r="A14" s="132">
        <v>7150</v>
      </c>
      <c r="B14" s="157" t="s">
        <v>74</v>
      </c>
      <c r="C14" s="133">
        <v>0</v>
      </c>
      <c r="D14" s="133">
        <v>0</v>
      </c>
      <c r="E14" s="133">
        <v>0</v>
      </c>
      <c r="F14" s="133">
        <f t="shared" si="0"/>
        <v>0</v>
      </c>
      <c r="G14" s="132"/>
      <c r="H14" s="132"/>
      <c r="I14" s="132"/>
      <c r="J14" s="132"/>
    </row>
    <row r="15" spans="1:10" ht="9.75" customHeight="1">
      <c r="A15" s="132">
        <v>7160</v>
      </c>
      <c r="B15" s="157" t="s">
        <v>73</v>
      </c>
      <c r="C15" s="133">
        <v>0</v>
      </c>
      <c r="D15" s="133">
        <v>0</v>
      </c>
      <c r="E15" s="133">
        <v>0</v>
      </c>
      <c r="F15" s="133">
        <f t="shared" si="0"/>
        <v>0</v>
      </c>
      <c r="G15" s="132"/>
      <c r="H15" s="132"/>
      <c r="I15" s="132"/>
      <c r="J15" s="132"/>
    </row>
    <row r="16" spans="1:10" ht="9.75" customHeight="1">
      <c r="A16" s="132">
        <v>7210</v>
      </c>
      <c r="B16" s="157" t="s">
        <v>72</v>
      </c>
      <c r="C16" s="133">
        <v>0</v>
      </c>
      <c r="D16" s="133">
        <v>0</v>
      </c>
      <c r="E16" s="133">
        <v>0</v>
      </c>
      <c r="F16" s="133">
        <f t="shared" si="0"/>
        <v>0</v>
      </c>
      <c r="G16" s="132"/>
      <c r="H16" s="132"/>
      <c r="I16" s="132"/>
      <c r="J16" s="132"/>
    </row>
    <row r="17" spans="1:10" ht="9.75" customHeight="1">
      <c r="A17" s="132">
        <v>7220</v>
      </c>
      <c r="B17" s="157" t="s">
        <v>71</v>
      </c>
      <c r="C17" s="133">
        <v>0</v>
      </c>
      <c r="D17" s="133">
        <v>0</v>
      </c>
      <c r="E17" s="133">
        <v>0</v>
      </c>
      <c r="F17" s="133">
        <f t="shared" si="0"/>
        <v>0</v>
      </c>
      <c r="G17" s="132"/>
      <c r="H17" s="132"/>
      <c r="I17" s="132"/>
      <c r="J17" s="132"/>
    </row>
    <row r="18" spans="1:10" ht="9.75" customHeight="1">
      <c r="A18" s="132">
        <v>7230</v>
      </c>
      <c r="B18" s="157" t="s">
        <v>70</v>
      </c>
      <c r="C18" s="133">
        <v>0</v>
      </c>
      <c r="D18" s="133">
        <v>0</v>
      </c>
      <c r="E18" s="133">
        <v>0</v>
      </c>
      <c r="F18" s="133">
        <f t="shared" si="0"/>
        <v>0</v>
      </c>
      <c r="G18" s="132"/>
      <c r="H18" s="132"/>
      <c r="I18" s="132"/>
      <c r="J18" s="132"/>
    </row>
    <row r="19" spans="1:10" ht="9.75" customHeight="1">
      <c r="A19" s="132">
        <v>7240</v>
      </c>
      <c r="B19" s="157" t="s">
        <v>69</v>
      </c>
      <c r="C19" s="133">
        <v>0</v>
      </c>
      <c r="D19" s="133">
        <v>0</v>
      </c>
      <c r="E19" s="133">
        <v>0</v>
      </c>
      <c r="F19" s="133">
        <f t="shared" si="0"/>
        <v>0</v>
      </c>
      <c r="G19" s="132"/>
      <c r="H19" s="132"/>
      <c r="I19" s="132"/>
      <c r="J19" s="132"/>
    </row>
    <row r="20" spans="1:10" ht="9.75" customHeight="1">
      <c r="A20" s="132">
        <v>7250</v>
      </c>
      <c r="B20" s="157" t="s">
        <v>68</v>
      </c>
      <c r="C20" s="133">
        <v>0</v>
      </c>
      <c r="D20" s="133">
        <v>0</v>
      </c>
      <c r="E20" s="133">
        <v>0</v>
      </c>
      <c r="F20" s="133">
        <f t="shared" si="0"/>
        <v>0</v>
      </c>
      <c r="G20" s="132"/>
      <c r="H20" s="132"/>
      <c r="I20" s="132"/>
      <c r="J20" s="132"/>
    </row>
    <row r="21" spans="1:10" ht="9.75" customHeight="1">
      <c r="A21" s="132">
        <v>7260</v>
      </c>
      <c r="B21" s="157" t="s">
        <v>67</v>
      </c>
      <c r="C21" s="133">
        <v>0</v>
      </c>
      <c r="D21" s="133">
        <v>0</v>
      </c>
      <c r="E21" s="133">
        <v>0</v>
      </c>
      <c r="F21" s="133">
        <f t="shared" si="0"/>
        <v>0</v>
      </c>
      <c r="G21" s="132"/>
      <c r="H21" s="132"/>
      <c r="I21" s="132"/>
      <c r="J21" s="132"/>
    </row>
    <row r="22" spans="1:10" ht="9.75" customHeight="1">
      <c r="A22" s="132">
        <v>7310</v>
      </c>
      <c r="B22" s="157" t="s">
        <v>66</v>
      </c>
      <c r="C22" s="133">
        <v>0</v>
      </c>
      <c r="D22" s="133">
        <v>0</v>
      </c>
      <c r="E22" s="133">
        <v>0</v>
      </c>
      <c r="F22" s="133">
        <f t="shared" si="0"/>
        <v>0</v>
      </c>
      <c r="G22" s="132"/>
      <c r="H22" s="132"/>
      <c r="I22" s="132"/>
      <c r="J22" s="132"/>
    </row>
    <row r="23" spans="1:10" ht="9.75" customHeight="1">
      <c r="A23" s="132">
        <v>7320</v>
      </c>
      <c r="B23" s="157" t="s">
        <v>65</v>
      </c>
      <c r="C23" s="133">
        <v>0</v>
      </c>
      <c r="D23" s="133">
        <v>0</v>
      </c>
      <c r="E23" s="133">
        <v>0</v>
      </c>
      <c r="F23" s="133">
        <f t="shared" si="0"/>
        <v>0</v>
      </c>
      <c r="G23" s="132"/>
      <c r="H23" s="132"/>
      <c r="I23" s="132"/>
      <c r="J23" s="132"/>
    </row>
    <row r="24" spans="1:10" ht="9.75" customHeight="1">
      <c r="A24" s="132">
        <v>7330</v>
      </c>
      <c r="B24" s="157" t="s">
        <v>64</v>
      </c>
      <c r="C24" s="133">
        <v>0</v>
      </c>
      <c r="D24" s="133">
        <v>0</v>
      </c>
      <c r="E24" s="133">
        <v>0</v>
      </c>
      <c r="F24" s="133">
        <f t="shared" si="0"/>
        <v>0</v>
      </c>
      <c r="G24" s="132"/>
      <c r="H24" s="132"/>
      <c r="I24" s="132"/>
      <c r="J24" s="132"/>
    </row>
    <row r="25" spans="1:10" ht="9.75" customHeight="1">
      <c r="A25" s="132">
        <v>7340</v>
      </c>
      <c r="B25" s="157" t="s">
        <v>63</v>
      </c>
      <c r="C25" s="133">
        <v>0</v>
      </c>
      <c r="D25" s="133">
        <v>0</v>
      </c>
      <c r="E25" s="133">
        <v>0</v>
      </c>
      <c r="F25" s="133">
        <f t="shared" si="0"/>
        <v>0</v>
      </c>
      <c r="G25" s="132"/>
      <c r="H25" s="132"/>
      <c r="I25" s="132"/>
      <c r="J25" s="132"/>
    </row>
    <row r="26" spans="1:10" ht="9.75" customHeight="1">
      <c r="A26" s="132">
        <v>7350</v>
      </c>
      <c r="B26" s="157" t="s">
        <v>62</v>
      </c>
      <c r="C26" s="133">
        <v>0</v>
      </c>
      <c r="D26" s="133">
        <v>0</v>
      </c>
      <c r="E26" s="133">
        <v>0</v>
      </c>
      <c r="F26" s="133">
        <f t="shared" si="0"/>
        <v>0</v>
      </c>
      <c r="G26" s="132"/>
      <c r="H26" s="132"/>
      <c r="I26" s="132"/>
      <c r="J26" s="132"/>
    </row>
    <row r="27" spans="1:10" ht="9.75" customHeight="1">
      <c r="A27" s="132">
        <v>7360</v>
      </c>
      <c r="B27" s="157" t="s">
        <v>61</v>
      </c>
      <c r="C27" s="133">
        <v>0</v>
      </c>
      <c r="D27" s="133">
        <v>0</v>
      </c>
      <c r="E27" s="133">
        <v>0</v>
      </c>
      <c r="F27" s="133">
        <f t="shared" si="0"/>
        <v>0</v>
      </c>
      <c r="G27" s="132"/>
      <c r="H27" s="132"/>
      <c r="I27" s="132"/>
      <c r="J27" s="132"/>
    </row>
    <row r="28" spans="1:10" ht="9.75" customHeight="1">
      <c r="A28" s="132">
        <v>7410</v>
      </c>
      <c r="B28" s="157" t="s">
        <v>60</v>
      </c>
      <c r="C28" s="133">
        <v>0</v>
      </c>
      <c r="D28" s="133">
        <v>0</v>
      </c>
      <c r="E28" s="133">
        <v>0</v>
      </c>
      <c r="F28" s="133">
        <f t="shared" si="0"/>
        <v>0</v>
      </c>
      <c r="G28" s="132"/>
      <c r="H28" s="132"/>
      <c r="I28" s="132"/>
      <c r="J28" s="132"/>
    </row>
    <row r="29" spans="1:10" ht="9.75" customHeight="1">
      <c r="A29" s="132">
        <v>7420</v>
      </c>
      <c r="B29" s="157" t="s">
        <v>59</v>
      </c>
      <c r="C29" s="133">
        <v>0</v>
      </c>
      <c r="D29" s="133">
        <v>0</v>
      </c>
      <c r="E29" s="133">
        <v>0</v>
      </c>
      <c r="F29" s="133">
        <f t="shared" si="0"/>
        <v>0</v>
      </c>
      <c r="G29" s="132"/>
      <c r="H29" s="132"/>
      <c r="I29" s="132"/>
      <c r="J29" s="132"/>
    </row>
    <row r="30" spans="1:10" ht="9.75" customHeight="1">
      <c r="A30" s="132">
        <v>7510</v>
      </c>
      <c r="B30" s="157" t="s">
        <v>58</v>
      </c>
      <c r="C30" s="133">
        <v>0</v>
      </c>
      <c r="D30" s="133">
        <v>0</v>
      </c>
      <c r="E30" s="133">
        <v>0</v>
      </c>
      <c r="F30" s="133">
        <f t="shared" si="0"/>
        <v>0</v>
      </c>
      <c r="G30" s="132"/>
      <c r="H30" s="132"/>
      <c r="I30" s="132"/>
      <c r="J30" s="132"/>
    </row>
    <row r="31" spans="1:10" ht="9.75" customHeight="1">
      <c r="A31" s="132">
        <v>7520</v>
      </c>
      <c r="B31" s="157" t="s">
        <v>57</v>
      </c>
      <c r="C31" s="133">
        <v>0</v>
      </c>
      <c r="D31" s="133">
        <v>0</v>
      </c>
      <c r="E31" s="133">
        <v>0</v>
      </c>
      <c r="F31" s="133">
        <f t="shared" si="0"/>
        <v>0</v>
      </c>
      <c r="G31" s="132"/>
      <c r="H31" s="132"/>
      <c r="I31" s="132"/>
      <c r="J31" s="132"/>
    </row>
    <row r="32" spans="1:10" ht="9.75" customHeight="1">
      <c r="A32" s="132">
        <v>7610</v>
      </c>
      <c r="B32" s="157" t="s">
        <v>56</v>
      </c>
      <c r="C32" s="133">
        <v>0</v>
      </c>
      <c r="D32" s="133">
        <v>0</v>
      </c>
      <c r="E32" s="133">
        <v>0</v>
      </c>
      <c r="F32" s="133">
        <f t="shared" si="0"/>
        <v>0</v>
      </c>
      <c r="G32" s="132"/>
      <c r="H32" s="132"/>
      <c r="I32" s="132"/>
      <c r="J32" s="132"/>
    </row>
    <row r="33" spans="1:10" ht="9.75" customHeight="1">
      <c r="A33" s="132">
        <v>7620</v>
      </c>
      <c r="B33" s="157" t="s">
        <v>55</v>
      </c>
      <c r="C33" s="133">
        <v>0</v>
      </c>
      <c r="D33" s="133">
        <v>0</v>
      </c>
      <c r="E33" s="133">
        <v>0</v>
      </c>
      <c r="F33" s="133">
        <f t="shared" si="0"/>
        <v>0</v>
      </c>
      <c r="G33" s="132"/>
      <c r="H33" s="132"/>
      <c r="I33" s="132"/>
      <c r="J33" s="132"/>
    </row>
    <row r="34" spans="1:10" ht="9.75" customHeight="1">
      <c r="A34" s="132">
        <v>7630</v>
      </c>
      <c r="B34" s="157" t="s">
        <v>54</v>
      </c>
      <c r="C34" s="133">
        <v>0</v>
      </c>
      <c r="D34" s="133">
        <v>0</v>
      </c>
      <c r="E34" s="133">
        <v>0</v>
      </c>
      <c r="F34" s="133">
        <f t="shared" si="0"/>
        <v>0</v>
      </c>
      <c r="G34" s="132"/>
      <c r="H34" s="132"/>
      <c r="I34" s="132"/>
      <c r="J34" s="132"/>
    </row>
    <row r="35" spans="1:10" ht="9.75" customHeight="1">
      <c r="A35" s="132">
        <v>7640</v>
      </c>
      <c r="B35" s="157" t="s">
        <v>53</v>
      </c>
      <c r="C35" s="133">
        <v>0</v>
      </c>
      <c r="D35" s="133">
        <v>0</v>
      </c>
      <c r="E35" s="133">
        <v>0</v>
      </c>
      <c r="F35" s="133">
        <f t="shared" ref="F35" si="1">C35+D35+E35</f>
        <v>0</v>
      </c>
      <c r="G35" s="132"/>
      <c r="H35" s="132"/>
      <c r="I35" s="132"/>
      <c r="J35" s="132"/>
    </row>
    <row r="36" spans="1:10" ht="9.75" customHeight="1">
      <c r="A36" s="132"/>
      <c r="B36" s="132"/>
      <c r="C36" s="133"/>
      <c r="D36" s="133"/>
      <c r="E36" s="133"/>
      <c r="F36" s="133"/>
      <c r="G36" s="132"/>
      <c r="H36" s="132"/>
      <c r="I36" s="132"/>
      <c r="J36" s="132"/>
    </row>
    <row r="37" spans="1:10" ht="9.75" customHeight="1">
      <c r="A37" s="128">
        <v>8000</v>
      </c>
      <c r="B37" s="150" t="s">
        <v>610</v>
      </c>
      <c r="C37" s="129"/>
      <c r="D37" s="129"/>
      <c r="E37" s="129"/>
      <c r="F37" s="129"/>
      <c r="G37" s="129"/>
      <c r="H37" s="129"/>
      <c r="I37" s="129"/>
      <c r="J37" s="129"/>
    </row>
    <row r="38" spans="1:10" ht="9.75" customHeight="1" thickBo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9.75" customHeight="1">
      <c r="A39" s="132"/>
      <c r="B39" s="197" t="s">
        <v>552</v>
      </c>
      <c r="C39" s="198"/>
      <c r="D39" s="132"/>
      <c r="E39" s="132"/>
      <c r="F39" s="132"/>
      <c r="G39" s="132"/>
      <c r="H39" s="132"/>
      <c r="I39" s="132"/>
      <c r="J39" s="132"/>
    </row>
    <row r="40" spans="1:10" ht="9.75" customHeight="1">
      <c r="A40" s="132"/>
      <c r="B40" s="158" t="s">
        <v>405</v>
      </c>
      <c r="C40" s="159">
        <f>H1</f>
        <v>2024</v>
      </c>
      <c r="D40" s="132"/>
      <c r="E40" s="132"/>
      <c r="F40" s="132"/>
      <c r="G40" s="132"/>
      <c r="H40" s="132"/>
      <c r="I40" s="132"/>
      <c r="J40" s="132"/>
    </row>
    <row r="41" spans="1:10" ht="9.75" customHeight="1">
      <c r="A41" s="132">
        <v>8110</v>
      </c>
      <c r="B41" s="160" t="s">
        <v>52</v>
      </c>
      <c r="C41" s="161">
        <v>0</v>
      </c>
      <c r="D41" s="132"/>
      <c r="E41" s="132"/>
      <c r="F41" s="132"/>
      <c r="G41" s="132"/>
      <c r="H41" s="132"/>
      <c r="I41" s="132"/>
      <c r="J41" s="132"/>
    </row>
    <row r="42" spans="1:10" ht="9.75" customHeight="1">
      <c r="A42" s="132">
        <v>8120</v>
      </c>
      <c r="B42" s="160" t="s">
        <v>51</v>
      </c>
      <c r="C42" s="161">
        <v>0</v>
      </c>
      <c r="D42" s="132"/>
      <c r="E42" s="132"/>
      <c r="F42" s="132"/>
      <c r="G42" s="132"/>
      <c r="H42" s="132"/>
      <c r="I42" s="132"/>
      <c r="J42" s="132"/>
    </row>
    <row r="43" spans="1:10" ht="9.75" customHeight="1">
      <c r="A43" s="132">
        <v>8130</v>
      </c>
      <c r="B43" s="160" t="s">
        <v>50</v>
      </c>
      <c r="C43" s="161">
        <v>0</v>
      </c>
      <c r="D43" s="132"/>
      <c r="E43" s="132"/>
      <c r="F43" s="132"/>
      <c r="G43" s="132"/>
      <c r="H43" s="132"/>
      <c r="I43" s="132"/>
      <c r="J43" s="132"/>
    </row>
    <row r="44" spans="1:10" ht="9.75" customHeight="1">
      <c r="A44" s="132">
        <v>8140</v>
      </c>
      <c r="B44" s="160" t="s">
        <v>49</v>
      </c>
      <c r="C44" s="161">
        <v>0</v>
      </c>
      <c r="D44" s="132"/>
      <c r="E44" s="132"/>
      <c r="F44" s="132"/>
      <c r="G44" s="132"/>
      <c r="H44" s="132"/>
      <c r="I44" s="132"/>
      <c r="J44" s="132"/>
    </row>
    <row r="45" spans="1:10" ht="9.75" customHeight="1" thickBot="1">
      <c r="A45" s="132">
        <v>8150</v>
      </c>
      <c r="B45" s="162" t="s">
        <v>48</v>
      </c>
      <c r="C45" s="163">
        <v>0</v>
      </c>
      <c r="D45" s="132"/>
      <c r="E45" s="132"/>
      <c r="F45" s="132"/>
      <c r="G45" s="132"/>
      <c r="H45" s="132"/>
      <c r="I45" s="132"/>
      <c r="J45" s="132"/>
    </row>
    <row r="46" spans="1:10" ht="9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</row>
    <row r="47" spans="1:10" ht="9.75" customHeight="1" thickBo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</row>
    <row r="48" spans="1:10" ht="9.75" customHeight="1">
      <c r="A48" s="132"/>
      <c r="B48" s="197" t="s">
        <v>553</v>
      </c>
      <c r="C48" s="198"/>
      <c r="D48" s="132"/>
      <c r="E48" s="132"/>
      <c r="F48" s="132"/>
      <c r="G48" s="132"/>
      <c r="H48" s="132"/>
      <c r="I48" s="132"/>
      <c r="J48" s="132"/>
    </row>
    <row r="49" spans="1:3" ht="9.75" customHeight="1">
      <c r="A49" s="132"/>
      <c r="B49" s="158" t="s">
        <v>405</v>
      </c>
      <c r="C49" s="159">
        <f>H1</f>
        <v>2024</v>
      </c>
    </row>
    <row r="50" spans="1:3" ht="9.75" customHeight="1">
      <c r="A50" s="132">
        <v>8210</v>
      </c>
      <c r="B50" s="160" t="s">
        <v>47</v>
      </c>
      <c r="C50" s="164">
        <v>0</v>
      </c>
    </row>
    <row r="51" spans="1:3" ht="9.75" customHeight="1">
      <c r="A51" s="132">
        <v>8220</v>
      </c>
      <c r="B51" s="160" t="s">
        <v>46</v>
      </c>
      <c r="C51" s="164">
        <v>0</v>
      </c>
    </row>
    <row r="52" spans="1:3" ht="9.75" customHeight="1">
      <c r="A52" s="132">
        <v>8230</v>
      </c>
      <c r="B52" s="160" t="s">
        <v>599</v>
      </c>
      <c r="C52" s="164">
        <v>0</v>
      </c>
    </row>
    <row r="53" spans="1:3" ht="9.75" customHeight="1">
      <c r="A53" s="132">
        <v>8240</v>
      </c>
      <c r="B53" s="160" t="s">
        <v>45</v>
      </c>
      <c r="C53" s="164">
        <v>0</v>
      </c>
    </row>
    <row r="54" spans="1:3" ht="9.75" customHeight="1">
      <c r="A54" s="132">
        <v>8250</v>
      </c>
      <c r="B54" s="160" t="s">
        <v>44</v>
      </c>
      <c r="C54" s="164">
        <v>0</v>
      </c>
    </row>
    <row r="55" spans="1:3" ht="9.75" customHeight="1">
      <c r="A55" s="132">
        <v>8260</v>
      </c>
      <c r="B55" s="160" t="s">
        <v>43</v>
      </c>
      <c r="C55" s="164">
        <v>0</v>
      </c>
    </row>
    <row r="56" spans="1:3" ht="9.75" customHeight="1" thickBot="1">
      <c r="A56" s="132">
        <v>8270</v>
      </c>
      <c r="B56" s="162" t="s">
        <v>42</v>
      </c>
      <c r="C56" s="165">
        <v>0</v>
      </c>
    </row>
    <row r="57" spans="1:3" ht="9.75" customHeight="1">
      <c r="A57" s="132"/>
      <c r="B57" s="132"/>
      <c r="C57" s="132"/>
    </row>
    <row r="58" spans="1:3" ht="9.75" customHeight="1">
      <c r="A58" s="132"/>
      <c r="B58" s="132" t="s">
        <v>517</v>
      </c>
      <c r="C58" s="132"/>
    </row>
    <row r="59" spans="1:3" ht="9.75" customHeight="1">
      <c r="A59" s="132"/>
      <c r="B59" s="132"/>
      <c r="C59" s="132"/>
    </row>
    <row r="60" spans="1:3" ht="15" customHeight="1">
      <c r="B60" t="s">
        <v>602</v>
      </c>
      <c r="C60" t="s">
        <v>603</v>
      </c>
    </row>
    <row r="61" spans="1:3" ht="15" customHeight="1">
      <c r="B61" t="s">
        <v>604</v>
      </c>
      <c r="C61" t="s">
        <v>605</v>
      </c>
    </row>
    <row r="62" spans="1:3" ht="15" customHeight="1">
      <c r="B62" t="s">
        <v>606</v>
      </c>
      <c r="C62" t="s">
        <v>607</v>
      </c>
    </row>
    <row r="63" spans="1:3" ht="15" customHeight="1">
      <c r="B63" t="s">
        <v>608</v>
      </c>
      <c r="C63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12" right="0.15748031496062992" top="0.31496062992125984" bottom="0.11811023622047245" header="0.31496062992125984" footer="0.31496062992125984"/>
  <pageSetup paperSize="9" scale="7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2025-02-19T20:00:17Z</cp:lastPrinted>
  <dcterms:created xsi:type="dcterms:W3CDTF">2012-12-11T20:36:24Z</dcterms:created>
  <dcterms:modified xsi:type="dcterms:W3CDTF">2025-02-19T20:00:46Z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