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4to. Trimestre Octubre-Diciembre 2024\"/>
    </mc:Choice>
  </mc:AlternateContent>
  <bookViews>
    <workbookView xWindow="-120" yWindow="-120" windowWidth="20730" windowHeight="1116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<sst xmlns="http://schemas.openxmlformats.org/spreadsheetml/2006/main" count="875" uniqueCount="605">
  <si>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</si>
  <si>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</si>
  <si>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</si>
  <si>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</si>
  <si>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</si>
  <si>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</si>
  <si>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</si>
  <si>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</si>
  <si>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</si>
  <si>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</si>
  <si>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</si>
  <si>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</si>
  <si>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</si>
  <si>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</si>
  <si>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</si>
  <si>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</si>
  <si>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</si>
  <si>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</si>
  <si>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</si>
  <si>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</si>
  <si>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</si>
  <si>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</si>
  <si>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</si>
  <si>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</si>
  <si>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</si>
  <si>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</si>
  <si>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</si>
  <si>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</si>
  <si>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</si>
  <si>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</si>
  <si>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</si>
  <si>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</si>
  <si>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</si>
  <si>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</si>
  <si>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</si>
  <si>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</si>
  <si>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</si>
  <si>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</si>
  <si>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</si>
  <si>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</si>
  <si>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</si>
  <si>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</si>
  <si>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</si>
  <si>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</si>
  <si>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</si>
  <si>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</si>
  <si>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</si>
  <si>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</si>
  <si>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</si>
  <si>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</si>
  <si>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</si>
  <si>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</si>
  <si>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</si>
  <si>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</si>
  <si>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</si>
  <si>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</si>
  <si>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</si>
  <si>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</si>
  <si>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</si>
  <si>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</si>
  <si>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</si>
  <si>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</si>
  <si>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</si>
  <si>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</si>
  <si>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</si>
  <si>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</si>
  <si>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</si>
  <si>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</si>
  <si>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</si>
  <si>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</si>
  <si>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</si>
  <si>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</si>
  <si>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</si>
  <si>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</si>
  <si>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</si>
  <si>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</si>
  <si>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</si>
  <si>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</si>
  <si>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</si>
  <si>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</si>
  <si>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</si>
  <si>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</si>
  <si>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</si>
  <si>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</si>
  <si>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</si>
  <si>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</si>
  <si>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</si>
  <si>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</si>
  <si>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</si>
  <si>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</si>
  <si>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</si>
  <si>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</si>
  <si>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</si>
  <si>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</si>
  <si>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</si>
  <si>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</si>
  <si>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</si>
  <si>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</si>
  <si>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</si>
  <si>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</si>
  <si>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</si>
  <si>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</si>
  <si>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</si>
  <si>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</si>
  <si>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</si>
  <si>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</si>
  <si>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</si>
  <si>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</si>
  <si>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</si>
  <si>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</si>
  <si>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</si>
  <si>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</si>
  <si>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</si>
  <si>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</si>
  <si>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</si>
  <si>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</si>
  <si>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</si>
  <si>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</si>
  <si>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</si>
  <si>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</si>
  <si>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</si>
  <si>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</si>
  <si>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</si>
  <si>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</si>
  <si>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</si>
  <si>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</si>
  <si>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</si>
  <si>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</si>
  <si>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</si>
  <si>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</si>
  <si>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</si>
  <si>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</si>
  <si>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</si>
  <si>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</si>
  <si>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</si>
  <si>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</si>
  <si>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</si>
  <si>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</si>
  <si>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</si>
  <si>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</si>
  <si>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</si>
  <si>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</si>
  <si>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</si>
  <si>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</si>
  <si>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</si>
  <si>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</si>
  <si>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</si>
  <si>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</si>
  <si>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</si>
  <si>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</si>
  <si>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</si>
  <si>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</si>
  <si>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</si>
  <si>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</si>
  <si>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</si>
  <si>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</si>
  <si>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</si>
  <si>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</si>
  <si>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</si>
  <si>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</si>
  <si>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</si>
  <si>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</si>
  <si>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</si>
  <si>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</si>
  <si>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</si>
  <si>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</si>
  <si>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</si>
  <si>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</si>
  <si>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</si>
  <si>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</si>
  <si>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</si>
  <si>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</si>
  <si>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</si>
  <si>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</si>
  <si>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</si>
  <si>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</si>
  <si>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</si>
  <si>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</si>
  <si>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</si>
  <si>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</si>
  <si>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</si>
  <si>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</si>
  <si>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</si>
  <si>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</si>
  <si>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</si>
  <si>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</si>
  <si>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</si>
  <si>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</si>
  <si>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</si>
  <si>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</si>
  <si>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</si>
  <si>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</si>
  <si>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</si>
  <si>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</si>
  <si>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</si>
  <si>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</si>
  <si>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</si>
  <si>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</si>
  <si>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</si>
  <si>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</si>
  <si>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</si>
  <si>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</si>
  <si>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</si>
  <si>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</si>
  <si>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</si>
  <si>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</si>
  <si>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</si>
  <si>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</si>
  <si>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</si>
  <si>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</si>
  <si>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</si>
  <si>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</si>
  <si>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</si>
  <si>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</si>
  <si>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</si>
  <si>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</si>
  <si>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</si>
  <si>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</si>
  <si>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</si>
  <si>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</si>
  <si>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</si>
  <si>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</si>
  <si>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</si>
  <si>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</si>
  <si>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</si>
  <si>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</si>
  <si>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</si>
  <si>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</si>
  <si>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</si>
  <si>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</si>
  <si>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</si>
  <si>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</si>
  <si>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</si>
  <si>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</si>
  <si>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</si>
  <si>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</si>
  <si>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</si>
  <si>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</si>
  <si>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</si>
  <si>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</si>
  <si>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</si>
  <si>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</si>
  <si>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</si>
  <si>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</si>
  <si>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</si>
  <si>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</si>
  <si>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</si>
  <si>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</si>
  <si>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</si>
  <si>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</si>
  <si>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</si>
  <si>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</si>
  <si>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</si>
  <si>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</si>
  <si>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</si>
  <si>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</si>
  <si>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</si>
  <si>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</si>
  <si>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</si>
  <si>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</si>
  <si>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</si>
  <si>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</si>
  <si>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</si>
  <si>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</si>
  <si>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</si>
  <si>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</si>
  <si>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</si>
  <si>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</si>
  <si>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</si>
  <si>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</si>
  <si>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</si>
  <si>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</si>
  <si>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</si>
  <si>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</si>
  <si>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</si>
  <si>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</si>
  <si>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</si>
  <si>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</si>
  <si>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</si>
  <si>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</si>
  <si>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</si>
  <si>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</si>
  <si>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</si>
  <si>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</si>
  <si>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</si>
  <si>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</si>
  <si>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</si>
  <si>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</si>
  <si>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</si>
  <si>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</si>
  <si>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</si>
  <si>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</si>
  <si>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</si>
  <si>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</si>
  <si>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</si>
  <si>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</si>
  <si>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</si>
  <si>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</si>
  <si>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</si>
  <si>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</si>
  <si>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</si>
  <si>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</si>
  <si>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</si>
  <si>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</si>
  <si>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</si>
  <si>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</si>
  <si>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</si>
  <si>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</si>
  <si>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</si>
  <si>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</si>
  <si>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</si>
  <si>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</si>
  <si>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</si>
  <si>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</si>
  <si>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</si>
  <si>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</si>
  <si>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</si>
  <si>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</si>
  <si>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</si>
  <si>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</si>
  <si>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</si>
  <si>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</si>
  <si>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</si>
  <si>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</si>
  <si>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</si>
  <si>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</si>
  <si>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</si>
  <si>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</si>
  <si>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</si>
  <si>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</si>
  <si>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</si>
  <si>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</si>
  <si>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</si>
  <si>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</si>
  <si>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</si>
  <si>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</si>
  <si>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</si>
  <si>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</si>
  <si>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</si>
  <si>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</si>
  <si>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</si>
  <si>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</si>
  <si>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</si>
  <si>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</si>
  <si>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</si>
  <si>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</si>
  <si>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</si>
  <si>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</si>
  <si>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</si>
  <si>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</si>
  <si>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</si>
  <si>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</si>
  <si>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</si>
  <si>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</si>
  <si>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</si>
  <si>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</si>
  <si>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</si>
  <si>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</si>
  <si>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</si>
  <si>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</si>
  <si>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</si>
  <si>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</si>
  <si>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</si>
  <si>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</si>
  <si>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</si>
  <si>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</si>
  <si>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</si>
  <si>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</si>
  <si>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</si>
  <si>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</si>
  <si>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</si>
  <si>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</si>
  <si>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</si>
  <si>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</si>
  <si>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</si>
  <si>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</si>
  <si>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</si>
  <si>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</si>
  <si>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</si>
  <si>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</si>
  <si>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</si>
  <si>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</si>
  <si>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</si>
  <si>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</si>
  <si>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</si>
  <si>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</si>
  <si>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</si>
  <si>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</si>
  <si>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</si>
  <si>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</si>
  <si>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</si>
  <si>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</si>
  <si>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</si>
  <si>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</si>
  <si>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</si>
  <si>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</si>
  <si>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</si>
  <si>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</si>
  <si>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</si>
  <si>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</si>
  <si>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</si>
  <si>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</si>
  <si>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</si>
  <si>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</si>
  <si>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</si>
  <si>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</si>
  <si>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</si>
  <si>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</si>
  <si>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</si>
  <si>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</si>
  <si>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</si>
  <si>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</si>
  <si>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</si>
  <si>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</si>
  <si>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</si>
  <si>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</si>
  <si>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</si>
  <si>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</si>
  <si>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</si>
  <si>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</si>
  <si>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</si>
  <si>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</si>
  <si>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</si>
  <si>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</si>
  <si>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</si>
  <si>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</si>
  <si>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</si>
  <si>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</si>
  <si>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</si>
  <si>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</si>
  <si>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</si>
  <si>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</si>
  <si>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</si>
  <si>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</si>
  <si>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</si>
  <si>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</si>
  <si>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</si>
  <si>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</si>
  <si>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</si>
  <si>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</si>
  <si>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</si>
  <si>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</si>
  <si>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</si>
  <si>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</si>
  <si>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</si>
  <si>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</si>
  <si>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</si>
  <si>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</si>
  <si>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</si>
  <si>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</si>
  <si>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</si>
  <si>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</si>
  <si>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</si>
  <si>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</si>
  <si>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</si>
  <si>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</si>
  <si>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</si>
  <si>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</si>
  <si>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</si>
  <si>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</si>
  <si>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</si>
  <si>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</si>
  <si>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</si>
  <si>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</si>
  <si>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</si>
  <si>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</si>
  <si>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</si>
  <si>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</si>
  <si>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</si>
  <si>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</si>
  <si>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</si>
  <si>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</si>
  <si>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</si>
  <si>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</si>
  <si>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</si>
  <si>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</si>
  <si>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</si>
  <si>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</si>
  <si>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</si>
  <si>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</si>
  <si>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</si>
  <si>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</si>
  <si>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</si>
  <si>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</si>
  <si>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</si>
  <si>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</si>
  <si>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</si>
  <si>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</si>
  <si>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</si>
  <si>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</si>
  <si>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</si>
  <si>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</si>
  <si>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</si>
  <si>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</si>
  <si>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</si>
  <si>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</si>
  <si>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</si>
  <si>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</si>
  <si>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</si>
  <si>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</si>
  <si>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</si>
  <si>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</si>
  <si>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</si>
  <si>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</si>
  <si>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</si>
  <si>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</si>
  <si>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</si>
  <si>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</si>
  <si>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</si>
  <si>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</si>
  <si>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</si>
  <si>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</si>
  <si>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</si>
  <si>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</si>
  <si>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</si>
  <si>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</si>
  <si>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</si>
  <si>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</si>
  <si>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</si>
  <si>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</si>
  <si>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</si>
  <si>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</si>
  <si>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</si>
  <si>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</si>
  <si>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</si>
  <si>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</si>
  <si>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</si>
  <si>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</si>
  <si>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</si>
  <si>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</si>
  <si>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</si>
  <si>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</si>
  <si>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</si>
  <si>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</si>
  <si>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</si>
  <si>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</si>
  <si>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</si>
  <si>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</si>
  <si>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</si>
  <si>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</si>
  <si>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</si>
  <si>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</si>
  <si>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</si>
  <si>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</si>
  <si>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</si>
  <si>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</si>
  <si>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</si>
  <si>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</si>
  <si>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</si>
  <si>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</si>
  <si>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</si>
  <si>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</si>
  <si>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</si>
  <si>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</si>
  <si>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</si>
  <si>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</si>
  <si>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</si>
  <si>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</si>
  <si>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</si>
  <si>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</si>
  <si>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</si>
  <si>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</si>
  <si>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</si>
  <si>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</si>
  <si>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</si>
  <si>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</si>
  <si>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</si>
  <si>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</si>
  <si>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</si>
  <si>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</si>
  <si>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</si>
  <si>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</si>
  <si>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</si>
  <si>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</si>
  <si>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</si>
  <si>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</si>
  <si>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</si>
  <si>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</si>
  <si>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</si>
  <si>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</si>
  <si>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</si>
  <si>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</si>
  <si>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</si>
  <si>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</si>
  <si>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</si>
  <si>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</si>
  <si>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</si>
  <si>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</si>
  <si>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</si>
  <si>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</si>
  <si>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</si>
  <si>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</si>
  <si>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</si>
  <si>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</si>
  <si>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</si>
  <si>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</si>
  <si>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</si>
  <si>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</si>
  <si>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</si>
  <si>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</si>
  <si>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</si>
  <si>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Municipal de Vivienda  de Moroleón, Gto.</t>
  </si>
  <si>
    <t>Del 1 de Enero al 31 de Diciembre de 2024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</si>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</sst>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Fill="1" applyBorder="1" applyAlignment="1" applyProtection="1">
      <alignment vertical="top"/>
      <protection locked="0"/>
    </xf>
    <xf numFmtId="0" fontId="2" fillId="0" borderId="0" xfId="3" applyFont="1" applyAlignment="1" applyProtection="1">
      <alignment vertical="top"/>
      <protection locked="0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51"/>
  <sheetViews>
    <sheetView zoomScaleNormal="100" zoomScaleSheetLayoutView="100" workbookViewId="0">
      <pane ySplit="5" topLeftCell="A26" activePane="bottomLeft" state="frozen"/>
      <selection activeCell="A14" sqref="A14:B14"/>
      <selection pane="bottomLeft" activeCell="A47" sqref="A47:A51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601</v>
      </c>
      <c r="B1" s="161"/>
      <c r="C1" s="115" t="s">
        <v>495</v>
      </c>
      <c r="D1" s="116">
        <v>2024</v>
      </c>
    </row>
    <row r="2" spans="1:4" ht="16.149999999999999" customHeight="1" x14ac:dyDescent="0.2">
      <c r="A2" s="162" t="s">
        <v>494</v>
      </c>
      <c r="B2" s="163"/>
      <c r="C2" s="10" t="s">
        <v>496</v>
      </c>
      <c r="D2" s="117" t="s">
        <v>501</v>
      </c>
    </row>
    <row r="3" spans="1:4" ht="16.149999999999999" customHeight="1" x14ac:dyDescent="0.2">
      <c r="A3" s="164" t="s">
        <v>602</v>
      </c>
      <c r="B3" s="165"/>
      <c r="C3" s="10" t="s">
        <v>497</v>
      </c>
      <c r="D3" s="118">
        <v>4</v>
      </c>
    </row>
    <row r="4" spans="1:4" ht="16.149999999999999" customHeight="1" x14ac:dyDescent="0.2">
      <c r="A4" s="166" t="s">
        <v>516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  <row r="47" spans="1:2" x14ac:dyDescent="0.2">
      <c r="A47" s="195"/>
    </row>
    <row r="48" spans="1:2" x14ac:dyDescent="0.2">
      <c r="A48" s="196" t="s">
        <v>603</v>
      </c>
    </row>
    <row r="49" spans="1:1" x14ac:dyDescent="0.2">
      <c r="A49" s="196"/>
    </row>
    <row r="50" spans="1:1" x14ac:dyDescent="0.2">
      <c r="A50" s="196" t="s">
        <v>604</v>
      </c>
    </row>
    <row r="51" spans="1:1" x14ac:dyDescent="0.2">
      <c r="A51" s="197"/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topLeftCell="A200" zoomScaleNormal="100" workbookViewId="0">
      <selection activeCell="B227" sqref="B22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601</v>
      </c>
      <c r="B1" s="163"/>
      <c r="C1" s="163"/>
      <c r="D1" s="10" t="s">
        <v>498</v>
      </c>
      <c r="E1" s="19">
        <v>2024</v>
      </c>
    </row>
    <row r="2" spans="1:5" s="11" customFormat="1" ht="18.95" customHeight="1" x14ac:dyDescent="0.25">
      <c r="A2" s="163" t="s">
        <v>503</v>
      </c>
      <c r="B2" s="163"/>
      <c r="C2" s="163"/>
      <c r="D2" s="10" t="s">
        <v>499</v>
      </c>
      <c r="E2" s="19" t="s">
        <v>501</v>
      </c>
    </row>
    <row r="3" spans="1:5" s="11" customFormat="1" ht="18.95" customHeight="1" x14ac:dyDescent="0.25">
      <c r="A3" s="163" t="s">
        <v>602</v>
      </c>
      <c r="B3" s="163"/>
      <c r="C3" s="163"/>
      <c r="D3" s="10" t="s">
        <v>500</v>
      </c>
      <c r="E3" s="19">
        <v>4</v>
      </c>
    </row>
    <row r="4" spans="1:5" s="11" customFormat="1" ht="18.95" customHeight="1" x14ac:dyDescent="0.25">
      <c r="A4" s="163" t="s">
        <v>516</v>
      </c>
      <c r="B4" s="163"/>
      <c r="C4" s="163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8" t="s">
        <v>276</v>
      </c>
      <c r="E8" s="159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1395302.96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1008126.68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126.68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126.68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1008000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1008000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387176.28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387176.28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387176.28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753085.58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752280.58</v>
      </c>
      <c r="D95" s="124">
        <f>C95/$C$94</f>
        <v>0.99893106438181967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590930.22</v>
      </c>
      <c r="D96" s="124">
        <f t="shared" ref="D96:D159" si="0">C96/$C$94</f>
        <v>0.78467870809583151</v>
      </c>
      <c r="E96" s="42"/>
    </row>
    <row r="97" spans="1:5" x14ac:dyDescent="0.2">
      <c r="A97" s="44">
        <v>5111</v>
      </c>
      <c r="B97" s="42" t="s">
        <v>280</v>
      </c>
      <c r="C97" s="45">
        <v>301498.5</v>
      </c>
      <c r="D97" s="46">
        <f t="shared" si="0"/>
        <v>0.40035091363719916</v>
      </c>
      <c r="E97" s="42"/>
    </row>
    <row r="98" spans="1:5" x14ac:dyDescent="0.2">
      <c r="A98" s="44">
        <v>5112</v>
      </c>
      <c r="B98" s="42" t="s">
        <v>281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282</v>
      </c>
      <c r="C99" s="45">
        <v>64004.84</v>
      </c>
      <c r="D99" s="46">
        <f t="shared" si="0"/>
        <v>8.4990128213582317E-2</v>
      </c>
      <c r="E99" s="42"/>
    </row>
    <row r="100" spans="1:5" x14ac:dyDescent="0.2">
      <c r="A100" s="44">
        <v>5114</v>
      </c>
      <c r="B100" s="42" t="s">
        <v>283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284</v>
      </c>
      <c r="C101" s="45">
        <v>225426.88</v>
      </c>
      <c r="D101" s="46">
        <f t="shared" si="0"/>
        <v>0.29933766624505015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0</v>
      </c>
      <c r="D103" s="124">
        <f t="shared" si="0"/>
        <v>0</v>
      </c>
      <c r="E103" s="42"/>
    </row>
    <row r="104" spans="1:5" x14ac:dyDescent="0.2">
      <c r="A104" s="44">
        <v>5121</v>
      </c>
      <c r="B104" s="42" t="s">
        <v>287</v>
      </c>
      <c r="C104" s="45">
        <v>0</v>
      </c>
      <c r="D104" s="46">
        <f t="shared" si="0"/>
        <v>0</v>
      </c>
      <c r="E104" s="42"/>
    </row>
    <row r="105" spans="1:5" x14ac:dyDescent="0.2">
      <c r="A105" s="44">
        <v>5122</v>
      </c>
      <c r="B105" s="42" t="s">
        <v>288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291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292</v>
      </c>
      <c r="C109" s="45">
        <v>0</v>
      </c>
      <c r="D109" s="46">
        <f t="shared" si="0"/>
        <v>0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0</v>
      </c>
      <c r="D112" s="46">
        <f t="shared" si="0"/>
        <v>0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161350.35999999999</v>
      </c>
      <c r="D113" s="124">
        <f t="shared" si="0"/>
        <v>0.2142523562859881</v>
      </c>
      <c r="E113" s="42"/>
    </row>
    <row r="114" spans="1:5" x14ac:dyDescent="0.2">
      <c r="A114" s="44">
        <v>5131</v>
      </c>
      <c r="B114" s="42" t="s">
        <v>297</v>
      </c>
      <c r="C114" s="45">
        <v>0</v>
      </c>
      <c r="D114" s="46">
        <f t="shared" si="0"/>
        <v>0</v>
      </c>
      <c r="E114" s="42"/>
    </row>
    <row r="115" spans="1:5" x14ac:dyDescent="0.2">
      <c r="A115" s="44">
        <v>5132</v>
      </c>
      <c r="B115" s="42" t="s">
        <v>298</v>
      </c>
      <c r="C115" s="45">
        <v>0</v>
      </c>
      <c r="D115" s="46">
        <f t="shared" si="0"/>
        <v>0</v>
      </c>
      <c r="E115" s="42"/>
    </row>
    <row r="116" spans="1:5" x14ac:dyDescent="0.2">
      <c r="A116" s="44">
        <v>5133</v>
      </c>
      <c r="B116" s="42" t="s">
        <v>299</v>
      </c>
      <c r="C116" s="45">
        <v>116532.48</v>
      </c>
      <c r="D116" s="46">
        <f t="shared" si="0"/>
        <v>0.15474002303961257</v>
      </c>
      <c r="E116" s="42"/>
    </row>
    <row r="117" spans="1:5" x14ac:dyDescent="0.2">
      <c r="A117" s="44">
        <v>5134</v>
      </c>
      <c r="B117" s="42" t="s">
        <v>300</v>
      </c>
      <c r="C117" s="45">
        <v>2362.88</v>
      </c>
      <c r="D117" s="46">
        <f t="shared" si="0"/>
        <v>3.1375982527775928E-3</v>
      </c>
      <c r="E117" s="42"/>
    </row>
    <row r="118" spans="1:5" x14ac:dyDescent="0.2">
      <c r="A118" s="44">
        <v>5135</v>
      </c>
      <c r="B118" s="42" t="s">
        <v>301</v>
      </c>
      <c r="C118" s="45">
        <v>0</v>
      </c>
      <c r="D118" s="46">
        <f t="shared" si="0"/>
        <v>0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30000</v>
      </c>
      <c r="D120" s="46">
        <f t="shared" si="0"/>
        <v>3.9836109994298395E-2</v>
      </c>
      <c r="E120" s="42"/>
    </row>
    <row r="121" spans="1:5" x14ac:dyDescent="0.2">
      <c r="A121" s="44">
        <v>5138</v>
      </c>
      <c r="B121" s="42" t="s">
        <v>304</v>
      </c>
      <c r="C121" s="45">
        <v>0</v>
      </c>
      <c r="D121" s="46">
        <f t="shared" si="0"/>
        <v>0</v>
      </c>
      <c r="E121" s="42"/>
    </row>
    <row r="122" spans="1:5" x14ac:dyDescent="0.2">
      <c r="A122" s="44">
        <v>5139</v>
      </c>
      <c r="B122" s="42" t="s">
        <v>305</v>
      </c>
      <c r="C122" s="45">
        <v>12455</v>
      </c>
      <c r="D122" s="46">
        <f t="shared" si="0"/>
        <v>1.6538624999299548E-2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805</v>
      </c>
      <c r="D181" s="124">
        <f t="shared" si="1"/>
        <v>1.0689356181803403E-3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805</v>
      </c>
      <c r="D182" s="124">
        <f t="shared" si="1"/>
        <v>1.0689356181803403E-3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805</v>
      </c>
      <c r="D187" s="46">
        <f t="shared" si="1"/>
        <v>1.0689356181803403E-3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  <row r="216" spans="1:5" x14ac:dyDescent="0.2">
      <c r="B216" s="195"/>
    </row>
    <row r="217" spans="1:5" x14ac:dyDescent="0.2">
      <c r="B217" s="196" t="s">
        <v>603</v>
      </c>
    </row>
    <row r="218" spans="1:5" x14ac:dyDescent="0.2">
      <c r="B218" s="196"/>
    </row>
    <row r="219" spans="1:5" x14ac:dyDescent="0.2">
      <c r="B219" s="196" t="s">
        <v>604</v>
      </c>
    </row>
    <row r="220" spans="1:5" x14ac:dyDescent="0.2">
      <c r="B220" s="197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10000" scale="6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topLeftCell="A136" zoomScale="80" zoomScaleNormal="80" workbookViewId="0">
      <selection activeCell="C178" sqref="C17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601</v>
      </c>
      <c r="B1" s="170"/>
      <c r="C1" s="170"/>
      <c r="D1" s="170"/>
      <c r="E1" s="170"/>
      <c r="F1" s="170"/>
      <c r="G1" s="10" t="s">
        <v>498</v>
      </c>
      <c r="H1" s="19">
        <v>2024</v>
      </c>
    </row>
    <row r="2" spans="1:8" s="11" customFormat="1" ht="18.95" customHeight="1" x14ac:dyDescent="0.25">
      <c r="A2" s="169" t="s">
        <v>502</v>
      </c>
      <c r="B2" s="170"/>
      <c r="C2" s="170"/>
      <c r="D2" s="170"/>
      <c r="E2" s="170"/>
      <c r="F2" s="170"/>
      <c r="G2" s="10" t="s">
        <v>499</v>
      </c>
      <c r="H2" s="19" t="s">
        <v>501</v>
      </c>
    </row>
    <row r="3" spans="1:8" s="11" customFormat="1" ht="18.95" customHeight="1" x14ac:dyDescent="0.25">
      <c r="A3" s="169" t="s">
        <v>602</v>
      </c>
      <c r="B3" s="170"/>
      <c r="C3" s="170"/>
      <c r="D3" s="170"/>
      <c r="E3" s="170"/>
      <c r="F3" s="170"/>
      <c r="G3" s="10" t="s">
        <v>500</v>
      </c>
      <c r="H3" s="19">
        <v>4</v>
      </c>
    </row>
    <row r="4" spans="1:8" s="11" customFormat="1" ht="18.95" customHeight="1" x14ac:dyDescent="0.25">
      <c r="A4" s="169" t="s">
        <v>516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-26930.83</v>
      </c>
      <c r="D15" s="18">
        <v>1400741.43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5393000</v>
      </c>
      <c r="D16" s="18">
        <v>7733000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1104201.47</v>
      </c>
      <c r="D20" s="18">
        <v>1104201.47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9834086.7699999996</v>
      </c>
      <c r="D23" s="18">
        <v>9834086.7699999996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12137430.029999999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237667.73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11770578.449999999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129183.85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64235.54</v>
      </c>
      <c r="D64" s="18">
        <f t="shared" ref="D64:E64" si="0">SUM(D65:D72)</f>
        <v>805</v>
      </c>
      <c r="E64" s="18">
        <f t="shared" si="0"/>
        <v>43838.06</v>
      </c>
    </row>
    <row r="65" spans="1:9" x14ac:dyDescent="0.2">
      <c r="A65" s="16">
        <v>1241</v>
      </c>
      <c r="B65" s="14" t="s">
        <v>158</v>
      </c>
      <c r="C65" s="18">
        <v>59485.54</v>
      </c>
      <c r="D65" s="18">
        <v>805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3100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1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43838.06</v>
      </c>
    </row>
    <row r="70" spans="1:9" x14ac:dyDescent="0.2">
      <c r="A70" s="16">
        <v>1246</v>
      </c>
      <c r="B70" s="14" t="s">
        <v>163</v>
      </c>
      <c r="C70" s="18">
        <v>1649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25212</v>
      </c>
      <c r="D76" s="18">
        <f>SUM(D77:D81)</f>
        <v>0</v>
      </c>
      <c r="E76" s="18">
        <f>SUM(E77:E81)</f>
        <v>25433.7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25212</v>
      </c>
      <c r="D80" s="18">
        <v>0</v>
      </c>
      <c r="E80" s="18">
        <v>25433.7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90711.52</v>
      </c>
      <c r="D110" s="18">
        <f>SUM(D111:D119)</f>
        <v>90711.52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3627</v>
      </c>
      <c r="D111" s="18">
        <f>C111</f>
        <v>3627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36824.660000000003</v>
      </c>
      <c r="D112" s="18">
        <f t="shared" ref="D112:D119" si="1">C112</f>
        <v>36824.660000000003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17491.16</v>
      </c>
      <c r="D117" s="18">
        <f t="shared" si="1"/>
        <v>17491.16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32768.699999999997</v>
      </c>
      <c r="D119" s="18">
        <f t="shared" si="1"/>
        <v>32768.699999999997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  <row r="177" spans="2:2" x14ac:dyDescent="0.2">
      <c r="B177" s="195"/>
    </row>
    <row r="178" spans="2:2" x14ac:dyDescent="0.2">
      <c r="B178" s="196" t="s">
        <v>603</v>
      </c>
    </row>
    <row r="179" spans="2:2" x14ac:dyDescent="0.2">
      <c r="B179" s="196"/>
    </row>
    <row r="180" spans="2:2" x14ac:dyDescent="0.2">
      <c r="B180" s="196" t="s">
        <v>604</v>
      </c>
    </row>
    <row r="181" spans="2:2" x14ac:dyDescent="0.2">
      <c r="B181" s="19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10000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B33" sqref="B33:B37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601</v>
      </c>
      <c r="B1" s="171"/>
      <c r="C1" s="171"/>
      <c r="D1" s="21" t="s">
        <v>498</v>
      </c>
      <c r="E1" s="22">
        <v>2024</v>
      </c>
    </row>
    <row r="2" spans="1:5" ht="18.95" customHeight="1" x14ac:dyDescent="0.2">
      <c r="A2" s="171" t="s">
        <v>504</v>
      </c>
      <c r="B2" s="171"/>
      <c r="C2" s="171"/>
      <c r="D2" s="21" t="s">
        <v>499</v>
      </c>
      <c r="E2" s="22" t="s">
        <v>501</v>
      </c>
    </row>
    <row r="3" spans="1:5" ht="18.95" customHeight="1" x14ac:dyDescent="0.2">
      <c r="A3" s="171" t="s">
        <v>602</v>
      </c>
      <c r="B3" s="171"/>
      <c r="C3" s="171"/>
      <c r="D3" s="21" t="s">
        <v>500</v>
      </c>
      <c r="E3" s="22">
        <v>4</v>
      </c>
    </row>
    <row r="4" spans="1:5" ht="18.95" customHeight="1" x14ac:dyDescent="0.2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4340613.0599999996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642217.38</v>
      </c>
    </row>
    <row r="16" spans="1:5" x14ac:dyDescent="0.2">
      <c r="A16" s="27">
        <v>3220</v>
      </c>
      <c r="B16" s="23" t="s">
        <v>388</v>
      </c>
      <c r="C16" s="28">
        <v>12362332.25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  <row r="33" spans="2:2" x14ac:dyDescent="0.2">
      <c r="B33" s="195"/>
    </row>
    <row r="34" spans="2:2" x14ac:dyDescent="0.2">
      <c r="B34" s="196" t="s">
        <v>603</v>
      </c>
    </row>
    <row r="35" spans="2:2" x14ac:dyDescent="0.2">
      <c r="B35" s="196"/>
    </row>
    <row r="36" spans="2:2" x14ac:dyDescent="0.2">
      <c r="B36" s="196" t="s">
        <v>604</v>
      </c>
    </row>
    <row r="37" spans="2:2" x14ac:dyDescent="0.2">
      <c r="B37" s="197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10000" scale="10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"/>
  <sheetViews>
    <sheetView topLeftCell="A126" zoomScale="130" zoomScaleNormal="130" workbookViewId="0">
      <selection activeCell="B149" sqref="B149:B153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601</v>
      </c>
      <c r="B1" s="171"/>
      <c r="C1" s="171"/>
      <c r="D1" s="21" t="s">
        <v>498</v>
      </c>
      <c r="E1" s="22">
        <v>2024</v>
      </c>
    </row>
    <row r="2" spans="1:5" s="29" customFormat="1" ht="18.95" customHeight="1" x14ac:dyDescent="0.25">
      <c r="A2" s="171" t="s">
        <v>505</v>
      </c>
      <c r="B2" s="171"/>
      <c r="C2" s="171"/>
      <c r="D2" s="21" t="s">
        <v>499</v>
      </c>
      <c r="E2" s="22" t="s">
        <v>501</v>
      </c>
    </row>
    <row r="3" spans="1:5" s="29" customFormat="1" ht="18.95" customHeight="1" x14ac:dyDescent="0.25">
      <c r="A3" s="171" t="s">
        <v>602</v>
      </c>
      <c r="B3" s="171"/>
      <c r="C3" s="171"/>
      <c r="D3" s="21" t="s">
        <v>500</v>
      </c>
      <c r="E3" s="22">
        <v>4</v>
      </c>
    </row>
    <row r="4" spans="1:5" s="29" customFormat="1" ht="18.95" customHeight="1" x14ac:dyDescent="0.25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6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-354565.75</v>
      </c>
      <c r="D10" s="28">
        <v>973587.91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-354565.75</v>
      </c>
      <c r="D16" s="84">
        <f>SUM(D9:D15)</f>
        <v>973587.91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4117653.8</v>
      </c>
      <c r="D21" s="84">
        <f>SUM(D22:D28)</f>
        <v>4519390.1100000003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4117653.8</v>
      </c>
      <c r="D26" s="28">
        <v>4519390.1100000003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0</v>
      </c>
      <c r="D29" s="84">
        <f>SUM(D30:D37)</f>
        <v>0</v>
      </c>
    </row>
    <row r="30" spans="1:4" x14ac:dyDescent="0.2">
      <c r="A30" s="27">
        <v>1241</v>
      </c>
      <c r="B30" s="23" t="s">
        <v>158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4117653.8</v>
      </c>
      <c r="D44" s="84">
        <f>D21+D29+D38</f>
        <v>4519390.1100000003</v>
      </c>
    </row>
    <row r="46" spans="1:5" x14ac:dyDescent="0.2">
      <c r="A46" s="25" t="s">
        <v>592</v>
      </c>
      <c r="B46" s="25"/>
      <c r="C46" s="25"/>
      <c r="D46" s="25"/>
      <c r="E46" s="156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521</v>
      </c>
      <c r="C48" s="84">
        <v>642217.38</v>
      </c>
      <c r="D48" s="84">
        <v>16066185.220000001</v>
      </c>
    </row>
    <row r="49" spans="1:4" x14ac:dyDescent="0.2">
      <c r="A49" s="27"/>
      <c r="B49" s="85" t="s">
        <v>510</v>
      </c>
      <c r="C49" s="84">
        <f>C54+C66+C94+C97+C50</f>
        <v>18583.55</v>
      </c>
      <c r="D49" s="84">
        <f>D54+D66+D94+D97+D50</f>
        <v>51842.44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805</v>
      </c>
      <c r="D66" s="84">
        <f>D67+D76+D79+D85</f>
        <v>805</v>
      </c>
    </row>
    <row r="67" spans="1:4" x14ac:dyDescent="0.2">
      <c r="A67" s="27">
        <v>5510</v>
      </c>
      <c r="B67" s="23" t="s">
        <v>358</v>
      </c>
      <c r="C67" s="28">
        <f>SUM(C68:C75)</f>
        <v>805</v>
      </c>
      <c r="D67" s="28">
        <f>SUM(D68:D75)</f>
        <v>805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805</v>
      </c>
      <c r="D72" s="28">
        <v>805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17778.55</v>
      </c>
      <c r="D97" s="84">
        <f>SUM(D98:D102)</f>
        <v>51037.440000000002</v>
      </c>
    </row>
    <row r="98" spans="1:4" x14ac:dyDescent="0.2">
      <c r="A98" s="27">
        <v>2111</v>
      </c>
      <c r="B98" s="23" t="s">
        <v>523</v>
      </c>
      <c r="C98" s="28">
        <v>15448.27</v>
      </c>
      <c r="D98" s="28">
        <v>13144.55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2330.2800000000002</v>
      </c>
      <c r="D100" s="28">
        <v>37892.89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830000</v>
      </c>
      <c r="D112" s="102">
        <f>+D113+D135</f>
        <v>8274000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830000</v>
      </c>
      <c r="D135" s="84">
        <f>SUM(D136:D144)</f>
        <v>8274000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830000</v>
      </c>
      <c r="D142" s="28">
        <v>8274000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-169199.06999999995</v>
      </c>
      <c r="D145" s="84">
        <f>D48+D49+D103-D109-D112</f>
        <v>7844027.6600000001</v>
      </c>
    </row>
    <row r="147" spans="1:4" x14ac:dyDescent="0.2">
      <c r="B147" s="23" t="s">
        <v>518</v>
      </c>
    </row>
    <row r="149" spans="1:4" x14ac:dyDescent="0.2">
      <c r="B149" s="195"/>
    </row>
    <row r="150" spans="1:4" x14ac:dyDescent="0.2">
      <c r="B150" s="196" t="s">
        <v>603</v>
      </c>
    </row>
    <row r="151" spans="1:4" x14ac:dyDescent="0.2">
      <c r="B151" s="196"/>
    </row>
    <row r="152" spans="1:4" x14ac:dyDescent="0.2">
      <c r="B152" s="196" t="s">
        <v>604</v>
      </c>
    </row>
    <row r="153" spans="1:4" x14ac:dyDescent="0.2">
      <c r="B153" s="197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0866141732283472" right="0.70866141732283472" top="0.74803149606299213" bottom="0.74803149606299213" header="0.31496062992125984" footer="0.31496062992125984"/>
  <pageSetup paperSize="10000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workbookViewId="0">
      <selection activeCell="B26" sqref="B26:B30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601</v>
      </c>
      <c r="B1" s="173"/>
      <c r="C1" s="174"/>
    </row>
    <row r="2" spans="1:3" s="30" customFormat="1" ht="18" customHeight="1" x14ac:dyDescent="0.25">
      <c r="A2" s="175" t="s">
        <v>506</v>
      </c>
      <c r="B2" s="176"/>
      <c r="C2" s="177"/>
    </row>
    <row r="3" spans="1:3" s="30" customFormat="1" ht="18" customHeight="1" x14ac:dyDescent="0.25">
      <c r="A3" s="175" t="s">
        <v>602</v>
      </c>
      <c r="B3" s="176"/>
      <c r="C3" s="177"/>
    </row>
    <row r="4" spans="1:3" s="32" customFormat="1" ht="18" customHeight="1" x14ac:dyDescent="0.2">
      <c r="A4" s="178" t="s">
        <v>507</v>
      </c>
      <c r="B4" s="179"/>
      <c r="C4" s="180"/>
    </row>
    <row r="5" spans="1:3" s="32" customFormat="1" ht="18" customHeight="1" x14ac:dyDescent="0.2">
      <c r="A5" s="181" t="s">
        <v>406</v>
      </c>
      <c r="B5" s="182"/>
      <c r="C5" s="147">
        <v>2024</v>
      </c>
    </row>
    <row r="6" spans="1:3" x14ac:dyDescent="0.2">
      <c r="A6" s="47" t="s">
        <v>435</v>
      </c>
      <c r="B6" s="47"/>
      <c r="C6" s="92">
        <v>1395302.96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1395302.96</v>
      </c>
    </row>
    <row r="23" spans="1:3" x14ac:dyDescent="0.2">
      <c r="B23" s="31" t="s">
        <v>518</v>
      </c>
    </row>
    <row r="26" spans="1:3" x14ac:dyDescent="0.2">
      <c r="B26" s="195"/>
    </row>
    <row r="27" spans="1:3" x14ac:dyDescent="0.2">
      <c r="B27" s="196" t="s">
        <v>603</v>
      </c>
    </row>
    <row r="28" spans="1:3" x14ac:dyDescent="0.2">
      <c r="B28" s="196"/>
    </row>
    <row r="29" spans="1:3" x14ac:dyDescent="0.2">
      <c r="B29" s="196" t="s">
        <v>604</v>
      </c>
    </row>
    <row r="30" spans="1:3" x14ac:dyDescent="0.2">
      <c r="B30" s="197"/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paperSize="10000" scale="135"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showGridLines="0" topLeftCell="A31" workbookViewId="0">
      <selection activeCell="B44" sqref="B44:B4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601</v>
      </c>
      <c r="B1" s="184"/>
      <c r="C1" s="185"/>
    </row>
    <row r="2" spans="1:3" s="33" customFormat="1" ht="18.95" customHeight="1" x14ac:dyDescent="0.25">
      <c r="A2" s="186" t="s">
        <v>508</v>
      </c>
      <c r="B2" s="187"/>
      <c r="C2" s="188"/>
    </row>
    <row r="3" spans="1:3" s="33" customFormat="1" ht="18.95" customHeight="1" x14ac:dyDescent="0.25">
      <c r="A3" s="186" t="s">
        <v>602</v>
      </c>
      <c r="B3" s="187"/>
      <c r="C3" s="188"/>
    </row>
    <row r="4" spans="1:3" x14ac:dyDescent="0.2">
      <c r="A4" s="178" t="s">
        <v>507</v>
      </c>
      <c r="B4" s="179"/>
      <c r="C4" s="180"/>
    </row>
    <row r="5" spans="1:3" ht="22.15" customHeight="1" x14ac:dyDescent="0.2">
      <c r="A5" s="189" t="s">
        <v>406</v>
      </c>
      <c r="B5" s="190"/>
      <c r="C5" s="147">
        <v>2024</v>
      </c>
    </row>
    <row r="6" spans="1:3" x14ac:dyDescent="0.2">
      <c r="A6" s="72" t="s">
        <v>448</v>
      </c>
      <c r="B6" s="47"/>
      <c r="C6" s="96">
        <v>4869934.38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4117653.8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4117653.8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805</v>
      </c>
    </row>
    <row r="32" spans="1:3" x14ac:dyDescent="0.2">
      <c r="A32" s="78" t="s">
        <v>470</v>
      </c>
      <c r="B32" s="65" t="s">
        <v>358</v>
      </c>
      <c r="C32" s="97">
        <v>805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753085.58000000007</v>
      </c>
    </row>
    <row r="42" spans="1:3" x14ac:dyDescent="0.2">
      <c r="B42" s="31" t="s">
        <v>518</v>
      </c>
    </row>
    <row r="44" spans="1:3" x14ac:dyDescent="0.2">
      <c r="B44" s="195"/>
    </row>
    <row r="45" spans="1:3" x14ac:dyDescent="0.2">
      <c r="B45" s="196" t="s">
        <v>603</v>
      </c>
    </row>
    <row r="46" spans="1:3" x14ac:dyDescent="0.2">
      <c r="B46" s="196"/>
    </row>
    <row r="47" spans="1:3" x14ac:dyDescent="0.2">
      <c r="B47" s="196" t="s">
        <v>604</v>
      </c>
    </row>
    <row r="48" spans="1:3" x14ac:dyDescent="0.2">
      <c r="B48" s="197"/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paperSize="10000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topLeftCell="A61" workbookViewId="0">
      <selection activeCell="B60" sqref="B60:B64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601</v>
      </c>
      <c r="B1" s="192"/>
      <c r="C1" s="192"/>
      <c r="D1" s="192"/>
      <c r="E1" s="192"/>
      <c r="F1" s="192"/>
      <c r="G1" s="21" t="s">
        <v>498</v>
      </c>
      <c r="H1" s="22">
        <v>2024</v>
      </c>
    </row>
    <row r="2" spans="1:10" ht="18.95" customHeight="1" x14ac:dyDescent="0.2">
      <c r="A2" s="171" t="s">
        <v>509</v>
      </c>
      <c r="B2" s="192"/>
      <c r="C2" s="192"/>
      <c r="D2" s="192"/>
      <c r="E2" s="192"/>
      <c r="F2" s="192"/>
      <c r="G2" s="21" t="s">
        <v>499</v>
      </c>
      <c r="H2" s="22" t="s">
        <v>501</v>
      </c>
    </row>
    <row r="3" spans="1:10" ht="18.95" customHeight="1" x14ac:dyDescent="0.2">
      <c r="A3" s="193" t="s">
        <v>602</v>
      </c>
      <c r="B3" s="194"/>
      <c r="C3" s="194"/>
      <c r="D3" s="194"/>
      <c r="E3" s="194"/>
      <c r="F3" s="194"/>
      <c r="G3" s="21" t="s">
        <v>500</v>
      </c>
      <c r="H3" s="22">
        <v>4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553</v>
      </c>
      <c r="C39" s="191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554</v>
      </c>
      <c r="C48" s="191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600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518</v>
      </c>
    </row>
    <row r="60" spans="1:3" x14ac:dyDescent="0.2">
      <c r="B60" s="195"/>
    </row>
    <row r="61" spans="1:3" x14ac:dyDescent="0.2">
      <c r="B61" s="196" t="s">
        <v>603</v>
      </c>
    </row>
    <row r="62" spans="1:3" x14ac:dyDescent="0.2">
      <c r="B62" s="196"/>
    </row>
    <row r="63" spans="1:3" x14ac:dyDescent="0.2">
      <c r="B63" s="196" t="s">
        <v>604</v>
      </c>
    </row>
    <row r="64" spans="1:3" x14ac:dyDescent="0.2">
      <c r="B64" s="197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paperSize="10000" scale="6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imuvi</cp:lastModifiedBy>
  <cp:lastPrinted>2025-02-12T19:45:36Z</cp:lastPrinted>
  <dcterms:created xsi:type="dcterms:W3CDTF">2012-12-11T20:36:24Z</dcterms:created>
  <dcterms:modified xsi:type="dcterms:W3CDTF">2025-02-12T19:46:24Z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