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IMUVIM Anual Enero-Diciembre 2024\"/>
    </mc:Choice>
  </mc:AlternateContent>
  <xr:revisionPtr revIDLastSave="0" documentId="13_ncr:1_{4A19D11A-C7AC-410B-99E2-36E2F7B5E403}" xr6:coauthVersionLast="47" xr6:coauthVersionMax="47" xr10:uidLastSave="{00000000-0000-0000-0000-000000000000}"/>
  <bookViews>
    <workbookView xWindow="-120" yWindow="-120" windowWidth="20730" windowHeight="110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<sst xmlns="http://schemas.openxmlformats.org/spreadsheetml/2006/main" count="875" uniqueCount="605">
  <si>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</si>
  <si>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</si>
  <si>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</si>
  <si>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</si>
  <si>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</si>
  <si>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</si>
  <si>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</si>
  <si>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</si>
  <si>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</si>
  <si>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</si>
  <si>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</si>
  <si>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</si>
  <si>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</si>
  <si>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</si>
  <si>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</si>
  <si>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</si>
  <si>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</si>
  <si>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</si>
  <si>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</si>
  <si>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</si>
  <si>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</si>
  <si>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</si>
  <si>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</si>
  <si>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</si>
  <si>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</si>
  <si>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</si>
  <si>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</si>
  <si>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</si>
  <si>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</si>
  <si>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</si>
  <si>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</si>
  <si>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</si>
  <si>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</si>
  <si>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</si>
  <si>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</si>
  <si>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</si>
  <si>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</si>
  <si>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</si>
  <si>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</si>
  <si>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</si>
  <si>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</si>
  <si>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</si>
  <si>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</si>
  <si>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</si>
  <si>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</si>
  <si>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</si>
  <si>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</si>
  <si>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</si>
  <si>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</si>
  <si>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</si>
  <si>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</si>
  <si>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</si>
  <si>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</si>
  <si>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</si>
  <si>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</si>
  <si>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</si>
  <si>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</si>
  <si>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</si>
  <si>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</si>
  <si>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</si>
  <si>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</si>
  <si>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</si>
  <si>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</si>
  <si>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</si>
  <si>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</si>
  <si>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</si>
  <si>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</si>
  <si>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</si>
  <si>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</si>
  <si>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</si>
  <si>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</si>
  <si>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</si>
  <si>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</si>
  <si>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</si>
  <si>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</si>
  <si>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</si>
  <si>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</si>
  <si>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</si>
  <si>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</si>
  <si>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</si>
  <si>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</si>
  <si>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</si>
  <si>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</si>
  <si>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</si>
  <si>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</si>
  <si>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</si>
  <si>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</si>
  <si>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</si>
  <si>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</si>
  <si>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</si>
  <si>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</si>
  <si>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</si>
  <si>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</si>
  <si>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</si>
  <si>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</si>
  <si>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</si>
  <si>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</si>
  <si>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</si>
  <si>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</si>
  <si>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</si>
  <si>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</si>
  <si>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</si>
  <si>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</si>
  <si>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</si>
  <si>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</si>
  <si>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</si>
  <si>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</si>
  <si>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</si>
  <si>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</si>
  <si>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</si>
  <si>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</si>
  <si>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</si>
  <si>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</si>
  <si>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</si>
  <si>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</si>
  <si>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</si>
  <si>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</si>
  <si>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</si>
  <si>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</si>
  <si>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</si>
  <si>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</si>
  <si>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</si>
  <si>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</si>
  <si>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</si>
  <si>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</si>
  <si>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</si>
  <si>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</si>
  <si>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</si>
  <si>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</si>
  <si>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</si>
  <si>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</si>
  <si>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</si>
  <si>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</si>
  <si>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</si>
  <si>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</si>
  <si>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</si>
  <si>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</si>
  <si>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</si>
  <si>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</si>
  <si>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</si>
  <si>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</si>
  <si>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</si>
  <si>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</si>
  <si>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</si>
  <si>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</si>
  <si>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</si>
  <si>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</si>
  <si>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</si>
  <si>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</si>
  <si>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</si>
  <si>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</si>
  <si>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</si>
  <si>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</si>
  <si>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</si>
  <si>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</si>
  <si>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</si>
  <si>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</si>
  <si>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</si>
  <si>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</si>
  <si>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</si>
  <si>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</si>
  <si>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</si>
  <si>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</si>
  <si>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</si>
  <si>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</si>
  <si>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</si>
  <si>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</si>
  <si>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</si>
  <si>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</si>
  <si>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</si>
  <si>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</si>
  <si>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</si>
  <si>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</si>
  <si>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</si>
  <si>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</si>
  <si>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</si>
  <si>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</si>
  <si>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</si>
  <si>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</si>
  <si>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</si>
  <si>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</si>
  <si>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</si>
  <si>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</si>
  <si>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</si>
  <si>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</si>
  <si>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</si>
  <si>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</si>
  <si>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</si>
  <si>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</si>
  <si>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</si>
  <si>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</si>
  <si>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</si>
  <si>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</si>
  <si>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</si>
  <si>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</si>
  <si>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</si>
  <si>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</si>
  <si>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</si>
  <si>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</si>
  <si>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</si>
  <si>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</si>
  <si>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</si>
  <si>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</si>
  <si>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</si>
  <si>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</si>
  <si>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</si>
  <si>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</si>
  <si>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</si>
  <si>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</si>
  <si>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</si>
  <si>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</si>
  <si>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</si>
  <si>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</si>
  <si>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</si>
  <si>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</si>
  <si>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</si>
  <si>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</si>
  <si>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</si>
  <si>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</si>
  <si>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</si>
  <si>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</si>
  <si>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</si>
  <si>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</si>
  <si>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</si>
  <si>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</si>
  <si>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</si>
  <si>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</si>
  <si>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</si>
  <si>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</si>
  <si>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</si>
  <si>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</si>
  <si>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</si>
  <si>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</si>
  <si>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</si>
  <si>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</si>
  <si>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</si>
  <si>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</si>
  <si>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</si>
  <si>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</si>
  <si>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</si>
  <si>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</si>
  <si>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</si>
  <si>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</si>
  <si>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</si>
  <si>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</si>
  <si>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</si>
  <si>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</si>
  <si>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</si>
  <si>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</si>
  <si>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</si>
  <si>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</si>
  <si>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</si>
  <si>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</si>
  <si>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</si>
  <si>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</si>
  <si>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</si>
  <si>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</si>
  <si>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</si>
  <si>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</si>
  <si>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</si>
  <si>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</si>
  <si>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</si>
  <si>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</si>
  <si>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</si>
  <si>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</si>
  <si>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</si>
  <si>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</si>
  <si>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</si>
  <si>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</si>
  <si>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</si>
  <si>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</si>
  <si>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</si>
  <si>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</si>
  <si>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</si>
  <si>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</si>
  <si>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</si>
  <si>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</si>
  <si>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</si>
  <si>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</si>
  <si>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</si>
  <si>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</si>
  <si>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</si>
  <si>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</si>
  <si>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</si>
  <si>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</si>
  <si>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</si>
  <si>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</si>
  <si>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</si>
  <si>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</si>
  <si>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</si>
  <si>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</si>
  <si>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</si>
  <si>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</si>
  <si>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</si>
  <si>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</si>
  <si>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</si>
  <si>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</si>
  <si>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</si>
  <si>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</si>
  <si>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</si>
  <si>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</si>
  <si>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</si>
  <si>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</si>
  <si>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</si>
  <si>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</si>
  <si>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</si>
  <si>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</si>
  <si>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</si>
  <si>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</si>
  <si>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</si>
  <si>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</si>
  <si>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</si>
  <si>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</si>
  <si>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</si>
  <si>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</si>
  <si>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</si>
  <si>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</si>
  <si>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</si>
  <si>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</si>
  <si>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</si>
  <si>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</si>
  <si>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</si>
  <si>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</si>
  <si>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</si>
  <si>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</si>
  <si>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</si>
  <si>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</si>
  <si>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</si>
  <si>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</si>
  <si>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</si>
  <si>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</si>
  <si>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</si>
  <si>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</si>
  <si>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</si>
  <si>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</si>
  <si>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</si>
  <si>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</si>
  <si>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</si>
  <si>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</si>
  <si>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</si>
  <si>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</si>
  <si>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</si>
  <si>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</si>
  <si>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</si>
  <si>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</si>
  <si>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</si>
  <si>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</si>
  <si>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</si>
  <si>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</si>
  <si>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</si>
  <si>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</si>
  <si>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</si>
  <si>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</si>
  <si>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</si>
  <si>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</si>
  <si>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</si>
  <si>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</si>
  <si>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</si>
  <si>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</si>
  <si>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</si>
  <si>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</si>
  <si>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</si>
  <si>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</si>
  <si>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</si>
  <si>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</si>
  <si>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</si>
  <si>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</si>
  <si>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</si>
  <si>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</si>
  <si>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</si>
  <si>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</si>
  <si>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</si>
  <si>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</si>
  <si>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</si>
  <si>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</si>
  <si>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</si>
  <si>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</si>
  <si>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</si>
  <si>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</si>
  <si>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</si>
  <si>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</si>
  <si>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</si>
  <si>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</si>
  <si>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</si>
  <si>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</si>
  <si>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</si>
  <si>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</si>
  <si>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</si>
  <si>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</si>
  <si>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</si>
  <si>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</si>
  <si>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</si>
  <si>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</si>
  <si>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</si>
  <si>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</si>
  <si>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</si>
  <si>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</si>
  <si>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</si>
  <si>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</si>
  <si>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</si>
  <si>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</si>
  <si>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</si>
  <si>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</si>
  <si>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</si>
  <si>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</si>
  <si>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</si>
  <si>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</si>
  <si>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</si>
  <si>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</si>
  <si>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</si>
  <si>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</si>
  <si>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</si>
  <si>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</si>
  <si>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</si>
  <si>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</si>
  <si>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</si>
  <si>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</si>
  <si>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</si>
  <si>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</si>
  <si>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</si>
  <si>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</si>
  <si>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</si>
  <si>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</si>
  <si>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</si>
  <si>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</si>
  <si>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</si>
  <si>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</si>
  <si>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</si>
  <si>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</si>
  <si>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</si>
  <si>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</si>
  <si>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</si>
  <si>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</si>
  <si>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</si>
  <si>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</si>
  <si>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</si>
  <si>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</si>
  <si>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</si>
  <si>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</si>
  <si>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</si>
  <si>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</si>
  <si>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</si>
  <si>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</si>
  <si>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</si>
  <si>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</si>
  <si>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</si>
  <si>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</si>
  <si>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</si>
  <si>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</si>
  <si>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</si>
  <si>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</si>
  <si>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</si>
  <si>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</si>
  <si>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</si>
  <si>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</si>
  <si>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</si>
  <si>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</si>
  <si>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</si>
  <si>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</si>
  <si>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</si>
  <si>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</si>
  <si>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</si>
  <si>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</si>
  <si>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</si>
  <si>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</si>
  <si>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</si>
  <si>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</si>
  <si>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</si>
  <si>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</si>
  <si>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</si>
  <si>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</si>
  <si>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</si>
  <si>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</si>
  <si>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</si>
  <si>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</si>
  <si>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</si>
  <si>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</si>
  <si>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</si>
  <si>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</si>
  <si>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</si>
  <si>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</si>
  <si>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</si>
  <si>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</si>
  <si>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</si>
  <si>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</si>
  <si>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</si>
  <si>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</si>
  <si>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</si>
  <si>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</si>
  <si>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</si>
  <si>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</si>
  <si>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</si>
  <si>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</si>
  <si>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</si>
  <si>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</si>
  <si>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</si>
  <si>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</si>
  <si>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</si>
  <si>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</si>
  <si>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</si>
  <si>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</si>
  <si>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</si>
  <si>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</si>
  <si>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</si>
  <si>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</si>
  <si>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</si>
  <si>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</si>
  <si>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</si>
  <si>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</si>
  <si>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</si>
  <si>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</si>
  <si>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</si>
  <si>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</si>
  <si>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</si>
  <si>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</si>
  <si>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</si>
  <si>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</si>
  <si>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</si>
  <si>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</si>
  <si>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</si>
  <si>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</si>
  <si>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</si>
  <si>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</si>
  <si>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</si>
  <si>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</si>
  <si>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</si>
  <si>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</si>
  <si>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</si>
  <si>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</si>
  <si>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</si>
  <si>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</si>
  <si>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</si>
  <si>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</si>
  <si>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</si>
  <si>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</si>
  <si>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</si>
  <si>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</si>
  <si>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</si>
  <si>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</si>
  <si>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</si>
  <si>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</si>
  <si>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</si>
  <si>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</si>
  <si>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</si>
  <si>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</si>
  <si>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</si>
  <si>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</si>
  <si>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</si>
  <si>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</si>
  <si>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</si>
  <si>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</si>
  <si>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</si>
  <si>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</si>
  <si>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</si>
  <si>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</si>
  <si>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</si>
  <si>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</si>
  <si>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</si>
  <si>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</si>
  <si>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</si>
  <si>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</si>
  <si>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</si>
  <si>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</si>
  <si>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</si>
  <si>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</si>
  <si>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</si>
  <si>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</si>
  <si>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</si>
  <si>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</si>
  <si>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</si>
  <si>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</si>
  <si>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</si>
  <si>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</si>
  <si>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</si>
  <si>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</si>
  <si>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</si>
  <si>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</si>
  <si>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</si>
  <si>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</si>
  <si>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</si>
  <si>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</si>
  <si>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</si>
  <si>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</si>
  <si>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</si>
  <si>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</si>
  <si>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</si>
  <si>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</si>
  <si>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</si>
  <si>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</si>
  <si>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</si>
  <si>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</si>
  <si>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</si>
  <si>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</si>
  <si>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</si>
  <si>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</si>
  <si>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</si>
  <si>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</si>
  <si>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</si>
  <si>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</si>
  <si>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</si>
  <si>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</si>
  <si>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Vivienda  de Moroleón, Gto.</t>
  </si>
  <si>
    <t>Del 1 de Enero al 31 de Diciembre de 2024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</si>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</sst>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vertical="top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3"/>
  <sheetViews>
    <sheetView zoomScaleNormal="100" zoomScaleSheetLayoutView="100" workbookViewId="0">
      <pane ySplit="5" topLeftCell="A21" activePane="bottomLeft" state="frozen"/>
      <selection activeCell="A14" sqref="A14:B14"/>
      <selection pane="bottomLeft" activeCell="B24" sqref="B2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5" t="s">
        <v>601</v>
      </c>
      <c r="B1" s="166"/>
      <c r="C1" s="115" t="s">
        <v>495</v>
      </c>
      <c r="D1" s="116">
        <v>2024</v>
      </c>
    </row>
    <row r="2" spans="1:4" ht="16.149999999999999" customHeight="1" x14ac:dyDescent="0.2">
      <c r="A2" s="167" t="s">
        <v>494</v>
      </c>
      <c r="B2" s="168"/>
      <c r="C2" s="10" t="s">
        <v>496</v>
      </c>
      <c r="D2" s="117" t="s">
        <v>501</v>
      </c>
    </row>
    <row r="3" spans="1:4" ht="16.149999999999999" customHeight="1" x14ac:dyDescent="0.2">
      <c r="A3" s="169" t="s">
        <v>602</v>
      </c>
      <c r="B3" s="170"/>
      <c r="C3" s="10" t="s">
        <v>497</v>
      </c>
      <c r="D3" s="118">
        <v>4</v>
      </c>
    </row>
    <row r="4" spans="1:4" ht="16.149999999999999" customHeight="1" x14ac:dyDescent="0.2">
      <c r="A4" s="171" t="s">
        <v>516</v>
      </c>
      <c r="B4" s="172"/>
      <c r="C4" s="172"/>
      <c r="D4" s="173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3" x14ac:dyDescent="0.2">
      <c r="A33" s="4"/>
      <c r="B33" s="7"/>
    </row>
    <row r="34" spans="1:3" x14ac:dyDescent="0.2">
      <c r="A34" s="4"/>
      <c r="B34" s="6"/>
    </row>
    <row r="35" spans="1:3" x14ac:dyDescent="0.2">
      <c r="A35" s="36" t="s">
        <v>36</v>
      </c>
      <c r="B35" s="37" t="s">
        <v>31</v>
      </c>
    </row>
    <row r="36" spans="1:3" x14ac:dyDescent="0.2">
      <c r="A36" s="36" t="s">
        <v>37</v>
      </c>
      <c r="B36" s="37" t="s">
        <v>32</v>
      </c>
    </row>
    <row r="37" spans="1:3" x14ac:dyDescent="0.2">
      <c r="A37" s="4"/>
      <c r="B37" s="7"/>
    </row>
    <row r="38" spans="1:3" x14ac:dyDescent="0.2">
      <c r="A38" s="4"/>
      <c r="B38" s="5" t="s">
        <v>34</v>
      </c>
    </row>
    <row r="39" spans="1:3" x14ac:dyDescent="0.2">
      <c r="A39" s="4" t="s">
        <v>35</v>
      </c>
      <c r="B39" s="37" t="s">
        <v>28</v>
      </c>
    </row>
    <row r="40" spans="1:3" x14ac:dyDescent="0.2">
      <c r="A40" s="4"/>
      <c r="B40" s="37" t="s">
        <v>517</v>
      </c>
    </row>
    <row r="41" spans="1:3" x14ac:dyDescent="0.2">
      <c r="A41" s="4"/>
      <c r="B41" s="37" t="s">
        <v>555</v>
      </c>
    </row>
    <row r="42" spans="1:3" x14ac:dyDescent="0.2">
      <c r="A42" s="4"/>
      <c r="B42" s="37" t="s">
        <v>556</v>
      </c>
    </row>
    <row r="43" spans="1:3" ht="12" thickBot="1" x14ac:dyDescent="0.25">
      <c r="A43" s="8"/>
      <c r="B43" s="9"/>
    </row>
    <row r="45" spans="1:3" x14ac:dyDescent="0.2">
      <c r="A45" s="1" t="s">
        <v>518</v>
      </c>
    </row>
    <row r="47" spans="1:3" x14ac:dyDescent="0.2">
      <c r="A47" s="160"/>
      <c r="B47" s="161"/>
      <c r="C47" s="161"/>
    </row>
    <row r="48" spans="1:3" x14ac:dyDescent="0.2">
      <c r="A48" s="162"/>
      <c r="B48" s="160"/>
      <c r="C48" s="163"/>
    </row>
    <row r="49" spans="1:3" x14ac:dyDescent="0.2">
      <c r="A49" s="162" t="s">
        <v>603</v>
      </c>
      <c r="B49" s="160"/>
      <c r="C49" s="163"/>
    </row>
    <row r="50" spans="1:3" x14ac:dyDescent="0.2">
      <c r="A50" s="162"/>
      <c r="B50" s="160"/>
      <c r="C50" s="163"/>
    </row>
    <row r="51" spans="1:3" x14ac:dyDescent="0.2">
      <c r="A51" s="162" t="s">
        <v>604</v>
      </c>
      <c r="B51" s="160"/>
      <c r="C51" s="163"/>
    </row>
    <row r="52" spans="1:3" ht="15" x14ac:dyDescent="0.25">
      <c r="A52" s="164"/>
      <c r="B52" s="164"/>
      <c r="C52" s="164"/>
    </row>
    <row r="53" spans="1:3" ht="15" x14ac:dyDescent="0.25">
      <c r="A53" s="164"/>
      <c r="B53" s="164"/>
      <c r="C53" s="164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2"/>
  <sheetViews>
    <sheetView topLeftCell="A190" zoomScaleNormal="100" workbookViewId="0">
      <selection activeCell="B216" sqref="B216:D22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8" t="s">
        <v>601</v>
      </c>
      <c r="B1" s="168"/>
      <c r="C1" s="168"/>
      <c r="D1" s="10" t="s">
        <v>498</v>
      </c>
      <c r="E1" s="19">
        <v>2024</v>
      </c>
    </row>
    <row r="2" spans="1:5" s="11" customFormat="1" ht="18.95" customHeight="1" x14ac:dyDescent="0.25">
      <c r="A2" s="168" t="s">
        <v>503</v>
      </c>
      <c r="B2" s="168"/>
      <c r="C2" s="168"/>
      <c r="D2" s="10" t="s">
        <v>499</v>
      </c>
      <c r="E2" s="19" t="s">
        <v>501</v>
      </c>
    </row>
    <row r="3" spans="1:5" s="11" customFormat="1" ht="18.95" customHeight="1" x14ac:dyDescent="0.25">
      <c r="A3" s="168" t="s">
        <v>602</v>
      </c>
      <c r="B3" s="168"/>
      <c r="C3" s="168"/>
      <c r="D3" s="10" t="s">
        <v>500</v>
      </c>
      <c r="E3" s="19">
        <v>4</v>
      </c>
    </row>
    <row r="4" spans="1:5" s="11" customFormat="1" ht="18.95" customHeight="1" x14ac:dyDescent="0.25">
      <c r="A4" s="168" t="s">
        <v>516</v>
      </c>
      <c r="B4" s="168"/>
      <c r="C4" s="168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1395302.96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1008126.68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126.68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126.68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1008000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1008000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387176.28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387176.28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387176.28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753085.58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752280.58</v>
      </c>
      <c r="D95" s="124">
        <f>C95/$C$94</f>
        <v>0.99893106438181967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590930.22</v>
      </c>
      <c r="D96" s="124">
        <f t="shared" ref="D96:D159" si="0">C96/$C$94</f>
        <v>0.78467870809583151</v>
      </c>
      <c r="E96" s="42"/>
    </row>
    <row r="97" spans="1:5" x14ac:dyDescent="0.2">
      <c r="A97" s="44">
        <v>5111</v>
      </c>
      <c r="B97" s="42" t="s">
        <v>280</v>
      </c>
      <c r="C97" s="45">
        <v>301498.5</v>
      </c>
      <c r="D97" s="46">
        <f t="shared" si="0"/>
        <v>0.40035091363719916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64004.84</v>
      </c>
      <c r="D99" s="46">
        <f t="shared" si="0"/>
        <v>8.4990128213582317E-2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225426.88</v>
      </c>
      <c r="D101" s="46">
        <f t="shared" si="0"/>
        <v>0.29933766624505015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0</v>
      </c>
      <c r="D103" s="124">
        <f t="shared" si="0"/>
        <v>0</v>
      </c>
      <c r="E103" s="42"/>
    </row>
    <row r="104" spans="1:5" x14ac:dyDescent="0.2">
      <c r="A104" s="44">
        <v>5121</v>
      </c>
      <c r="B104" s="42" t="s">
        <v>287</v>
      </c>
      <c r="C104" s="45">
        <v>0</v>
      </c>
      <c r="D104" s="46">
        <f t="shared" si="0"/>
        <v>0</v>
      </c>
      <c r="E104" s="42"/>
    </row>
    <row r="105" spans="1:5" x14ac:dyDescent="0.2">
      <c r="A105" s="44">
        <v>5122</v>
      </c>
      <c r="B105" s="42" t="s">
        <v>288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161350.35999999999</v>
      </c>
      <c r="D113" s="124">
        <f t="shared" si="0"/>
        <v>0.2142523562859881</v>
      </c>
      <c r="E113" s="42"/>
    </row>
    <row r="114" spans="1:5" x14ac:dyDescent="0.2">
      <c r="A114" s="44">
        <v>5131</v>
      </c>
      <c r="B114" s="42" t="s">
        <v>297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116532.48</v>
      </c>
      <c r="D116" s="46">
        <f t="shared" si="0"/>
        <v>0.15474002303961257</v>
      </c>
      <c r="E116" s="42"/>
    </row>
    <row r="117" spans="1:5" x14ac:dyDescent="0.2">
      <c r="A117" s="44">
        <v>5134</v>
      </c>
      <c r="B117" s="42" t="s">
        <v>300</v>
      </c>
      <c r="C117" s="45">
        <v>2362.88</v>
      </c>
      <c r="D117" s="46">
        <f t="shared" si="0"/>
        <v>3.1375982527775928E-3</v>
      </c>
      <c r="E117" s="42"/>
    </row>
    <row r="118" spans="1:5" x14ac:dyDescent="0.2">
      <c r="A118" s="44">
        <v>5135</v>
      </c>
      <c r="B118" s="42" t="s">
        <v>301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30000</v>
      </c>
      <c r="D120" s="46">
        <f t="shared" si="0"/>
        <v>3.9836109994298395E-2</v>
      </c>
      <c r="E120" s="42"/>
    </row>
    <row r="121" spans="1:5" x14ac:dyDescent="0.2">
      <c r="A121" s="44">
        <v>5138</v>
      </c>
      <c r="B121" s="42" t="s">
        <v>304</v>
      </c>
      <c r="C121" s="45">
        <v>0</v>
      </c>
      <c r="D121" s="46">
        <f t="shared" si="0"/>
        <v>0</v>
      </c>
      <c r="E121" s="42"/>
    </row>
    <row r="122" spans="1:5" x14ac:dyDescent="0.2">
      <c r="A122" s="44">
        <v>5139</v>
      </c>
      <c r="B122" s="42" t="s">
        <v>305</v>
      </c>
      <c r="C122" s="45">
        <v>12455</v>
      </c>
      <c r="D122" s="46">
        <f t="shared" si="0"/>
        <v>1.6538624999299548E-2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805</v>
      </c>
      <c r="D181" s="124">
        <f t="shared" si="1"/>
        <v>1.0689356181803403E-3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805</v>
      </c>
      <c r="D182" s="124">
        <f t="shared" si="1"/>
        <v>1.0689356181803403E-3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805</v>
      </c>
      <c r="D187" s="46">
        <f t="shared" si="1"/>
        <v>1.0689356181803403E-3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  <row r="216" spans="1:5" x14ac:dyDescent="0.2">
      <c r="B216" s="160"/>
      <c r="C216" s="161"/>
      <c r="D216" s="161"/>
    </row>
    <row r="217" spans="1:5" x14ac:dyDescent="0.2">
      <c r="B217" s="162"/>
      <c r="C217" s="160"/>
      <c r="D217" s="163"/>
    </row>
    <row r="218" spans="1:5" x14ac:dyDescent="0.2">
      <c r="B218" s="162" t="s">
        <v>603</v>
      </c>
      <c r="C218" s="160"/>
      <c r="D218" s="163"/>
    </row>
    <row r="219" spans="1:5" x14ac:dyDescent="0.2">
      <c r="B219" s="162"/>
      <c r="C219" s="160"/>
      <c r="D219" s="163"/>
    </row>
    <row r="220" spans="1:5" x14ac:dyDescent="0.2">
      <c r="B220" s="162" t="s">
        <v>604</v>
      </c>
      <c r="C220" s="160"/>
      <c r="D220" s="163"/>
    </row>
    <row r="221" spans="1:5" ht="15" x14ac:dyDescent="0.25">
      <c r="B221" s="164"/>
      <c r="C221" s="164"/>
      <c r="D221" s="164"/>
    </row>
    <row r="222" spans="1:5" ht="15" x14ac:dyDescent="0.25">
      <c r="B222" s="164"/>
      <c r="C222" s="164"/>
      <c r="D222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1"/>
  <sheetViews>
    <sheetView topLeftCell="A156" zoomScale="80" zoomScaleNormal="80" workbookViewId="0">
      <selection activeCell="E179" sqref="E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4" t="s">
        <v>601</v>
      </c>
      <c r="B1" s="175"/>
      <c r="C1" s="175"/>
      <c r="D1" s="175"/>
      <c r="E1" s="175"/>
      <c r="F1" s="175"/>
      <c r="G1" s="10" t="s">
        <v>498</v>
      </c>
      <c r="H1" s="19">
        <v>2024</v>
      </c>
    </row>
    <row r="2" spans="1:8" s="11" customFormat="1" ht="18.95" customHeight="1" x14ac:dyDescent="0.25">
      <c r="A2" s="174" t="s">
        <v>502</v>
      </c>
      <c r="B2" s="175"/>
      <c r="C2" s="175"/>
      <c r="D2" s="175"/>
      <c r="E2" s="175"/>
      <c r="F2" s="175"/>
      <c r="G2" s="10" t="s">
        <v>499</v>
      </c>
      <c r="H2" s="19" t="s">
        <v>501</v>
      </c>
    </row>
    <row r="3" spans="1:8" s="11" customFormat="1" ht="18.95" customHeight="1" x14ac:dyDescent="0.25">
      <c r="A3" s="174" t="s">
        <v>602</v>
      </c>
      <c r="B3" s="175"/>
      <c r="C3" s="175"/>
      <c r="D3" s="175"/>
      <c r="E3" s="175"/>
      <c r="F3" s="175"/>
      <c r="G3" s="10" t="s">
        <v>500</v>
      </c>
      <c r="H3" s="19">
        <v>4</v>
      </c>
    </row>
    <row r="4" spans="1:8" s="11" customFormat="1" ht="18.95" customHeight="1" x14ac:dyDescent="0.25">
      <c r="A4" s="174" t="s">
        <v>516</v>
      </c>
      <c r="B4" s="175"/>
      <c r="C4" s="175"/>
      <c r="D4" s="175"/>
      <c r="E4" s="175"/>
      <c r="F4" s="175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-26930.83</v>
      </c>
      <c r="D15" s="18">
        <v>1400741.43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5393000</v>
      </c>
      <c r="D16" s="18">
        <v>7733000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1104201.47</v>
      </c>
      <c r="D20" s="18">
        <v>1104201.47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9834086.7699999996</v>
      </c>
      <c r="D23" s="18">
        <v>9834086.7699999996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12137430.029999999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237667.73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11770578.449999999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129183.85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64235.54</v>
      </c>
      <c r="D64" s="18">
        <f t="shared" ref="D64:E64" si="0">SUM(D65:D72)</f>
        <v>805</v>
      </c>
      <c r="E64" s="18">
        <f t="shared" si="0"/>
        <v>43838.06</v>
      </c>
    </row>
    <row r="65" spans="1:9" x14ac:dyDescent="0.2">
      <c r="A65" s="16">
        <v>1241</v>
      </c>
      <c r="B65" s="14" t="s">
        <v>158</v>
      </c>
      <c r="C65" s="18">
        <v>59485.54</v>
      </c>
      <c r="D65" s="18">
        <v>805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3100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1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43838.06</v>
      </c>
    </row>
    <row r="70" spans="1:9" x14ac:dyDescent="0.2">
      <c r="A70" s="16">
        <v>1246</v>
      </c>
      <c r="B70" s="14" t="s">
        <v>163</v>
      </c>
      <c r="C70" s="18">
        <v>1649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25433.7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25212</v>
      </c>
      <c r="D80" s="18">
        <v>0</v>
      </c>
      <c r="E80" s="18">
        <v>25433.7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90711.52</v>
      </c>
      <c r="D110" s="18">
        <f>SUM(D111:D119)</f>
        <v>90711.52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3627</v>
      </c>
      <c r="D111" s="18">
        <f>C111</f>
        <v>3627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36824.660000000003</v>
      </c>
      <c r="D112" s="18">
        <f t="shared" ref="D112:D119" si="1">C112</f>
        <v>36824.660000000003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17491.16</v>
      </c>
      <c r="D117" s="18">
        <f t="shared" si="1"/>
        <v>17491.16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32768.699999999997</v>
      </c>
      <c r="D119" s="18">
        <f t="shared" si="1"/>
        <v>32768.699999999997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  <row r="175" spans="1:5" x14ac:dyDescent="0.2">
      <c r="B175" s="160"/>
      <c r="C175" s="161"/>
      <c r="D175" s="161"/>
    </row>
    <row r="176" spans="1:5" x14ac:dyDescent="0.2">
      <c r="B176" s="162"/>
      <c r="C176" s="160"/>
      <c r="D176" s="163"/>
    </row>
    <row r="177" spans="2:4" x14ac:dyDescent="0.2">
      <c r="B177" s="162" t="s">
        <v>603</v>
      </c>
      <c r="C177" s="160"/>
      <c r="D177" s="163"/>
    </row>
    <row r="178" spans="2:4" x14ac:dyDescent="0.2">
      <c r="B178" s="162"/>
      <c r="C178" s="160"/>
      <c r="D178" s="163"/>
    </row>
    <row r="179" spans="2:4" x14ac:dyDescent="0.2">
      <c r="B179" s="162" t="s">
        <v>604</v>
      </c>
      <c r="C179" s="160"/>
      <c r="D179" s="163"/>
    </row>
    <row r="180" spans="2:4" ht="15" x14ac:dyDescent="0.25">
      <c r="B180" s="164"/>
      <c r="C180" s="164"/>
      <c r="D180" s="164"/>
    </row>
    <row r="181" spans="2:4" ht="15" x14ac:dyDescent="0.25">
      <c r="B181" s="164"/>
      <c r="C181" s="164"/>
      <c r="D181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4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workbookViewId="0">
      <selection activeCell="B32" sqref="B32:D3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6" t="s">
        <v>601</v>
      </c>
      <c r="B1" s="176"/>
      <c r="C1" s="176"/>
      <c r="D1" s="21" t="s">
        <v>498</v>
      </c>
      <c r="E1" s="22">
        <v>2024</v>
      </c>
    </row>
    <row r="2" spans="1:5" ht="18.95" customHeight="1" x14ac:dyDescent="0.2">
      <c r="A2" s="176" t="s">
        <v>504</v>
      </c>
      <c r="B2" s="176"/>
      <c r="C2" s="176"/>
      <c r="D2" s="21" t="s">
        <v>499</v>
      </c>
      <c r="E2" s="22" t="s">
        <v>501</v>
      </c>
    </row>
    <row r="3" spans="1:5" ht="18.95" customHeight="1" x14ac:dyDescent="0.2">
      <c r="A3" s="176" t="s">
        <v>602</v>
      </c>
      <c r="B3" s="176"/>
      <c r="C3" s="176"/>
      <c r="D3" s="21" t="s">
        <v>500</v>
      </c>
      <c r="E3" s="22">
        <v>4</v>
      </c>
    </row>
    <row r="4" spans="1:5" ht="18.95" customHeight="1" x14ac:dyDescent="0.2">
      <c r="A4" s="176" t="s">
        <v>516</v>
      </c>
      <c r="B4" s="176"/>
      <c r="C4" s="176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4340613.0599999996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642217.38</v>
      </c>
    </row>
    <row r="16" spans="1:5" x14ac:dyDescent="0.2">
      <c r="A16" s="27">
        <v>3220</v>
      </c>
      <c r="B16" s="23" t="s">
        <v>388</v>
      </c>
      <c r="C16" s="28">
        <v>12362332.25</v>
      </c>
    </row>
    <row r="17" spans="1:4" x14ac:dyDescent="0.2">
      <c r="A17" s="27">
        <v>3230</v>
      </c>
      <c r="B17" s="23" t="s">
        <v>389</v>
      </c>
      <c r="C17" s="28">
        <f>SUM(C18:C21)</f>
        <v>0</v>
      </c>
    </row>
    <row r="18" spans="1:4" x14ac:dyDescent="0.2">
      <c r="A18" s="27">
        <v>3231</v>
      </c>
      <c r="B18" s="23" t="s">
        <v>390</v>
      </c>
      <c r="C18" s="28">
        <v>0</v>
      </c>
    </row>
    <row r="19" spans="1:4" x14ac:dyDescent="0.2">
      <c r="A19" s="27">
        <v>3232</v>
      </c>
      <c r="B19" s="23" t="s">
        <v>391</v>
      </c>
      <c r="C19" s="28">
        <v>0</v>
      </c>
    </row>
    <row r="20" spans="1:4" x14ac:dyDescent="0.2">
      <c r="A20" s="27">
        <v>3233</v>
      </c>
      <c r="B20" s="23" t="s">
        <v>392</v>
      </c>
      <c r="C20" s="28">
        <v>0</v>
      </c>
    </row>
    <row r="21" spans="1:4" x14ac:dyDescent="0.2">
      <c r="A21" s="27">
        <v>3239</v>
      </c>
      <c r="B21" s="23" t="s">
        <v>393</v>
      </c>
      <c r="C21" s="28">
        <v>0</v>
      </c>
    </row>
    <row r="22" spans="1:4" x14ac:dyDescent="0.2">
      <c r="A22" s="27">
        <v>3240</v>
      </c>
      <c r="B22" s="23" t="s">
        <v>394</v>
      </c>
      <c r="C22" s="28">
        <f>SUM(C23:C25)</f>
        <v>0</v>
      </c>
    </row>
    <row r="23" spans="1:4" x14ac:dyDescent="0.2">
      <c r="A23" s="27">
        <v>3241</v>
      </c>
      <c r="B23" s="23" t="s">
        <v>395</v>
      </c>
      <c r="C23" s="28">
        <v>0</v>
      </c>
    </row>
    <row r="24" spans="1:4" x14ac:dyDescent="0.2">
      <c r="A24" s="27">
        <v>3242</v>
      </c>
      <c r="B24" s="23" t="s">
        <v>396</v>
      </c>
      <c r="C24" s="28">
        <v>0</v>
      </c>
    </row>
    <row r="25" spans="1:4" x14ac:dyDescent="0.2">
      <c r="A25" s="27">
        <v>3243</v>
      </c>
      <c r="B25" s="23" t="s">
        <v>397</v>
      </c>
      <c r="C25" s="28">
        <v>0</v>
      </c>
    </row>
    <row r="26" spans="1:4" x14ac:dyDescent="0.2">
      <c r="A26" s="27">
        <v>3250</v>
      </c>
      <c r="B26" s="23" t="s">
        <v>398</v>
      </c>
      <c r="C26" s="28">
        <f>SUM(C27:C28)</f>
        <v>0</v>
      </c>
    </row>
    <row r="27" spans="1:4" x14ac:dyDescent="0.2">
      <c r="A27" s="27">
        <v>3251</v>
      </c>
      <c r="B27" s="23" t="s">
        <v>399</v>
      </c>
      <c r="C27" s="28">
        <v>0</v>
      </c>
    </row>
    <row r="28" spans="1:4" x14ac:dyDescent="0.2">
      <c r="A28" s="27">
        <v>3252</v>
      </c>
      <c r="B28" s="23" t="s">
        <v>400</v>
      </c>
      <c r="C28" s="28">
        <v>0</v>
      </c>
    </row>
    <row r="30" spans="1:4" x14ac:dyDescent="0.2">
      <c r="B30" s="23" t="s">
        <v>518</v>
      </c>
    </row>
    <row r="32" spans="1:4" x14ac:dyDescent="0.2">
      <c r="B32" s="160"/>
      <c r="C32" s="161"/>
      <c r="D32" s="161"/>
    </row>
    <row r="33" spans="2:4" x14ac:dyDescent="0.2">
      <c r="B33" s="162"/>
      <c r="C33" s="160"/>
      <c r="D33" s="163"/>
    </row>
    <row r="34" spans="2:4" x14ac:dyDescent="0.2">
      <c r="B34" s="162" t="s">
        <v>603</v>
      </c>
      <c r="C34" s="160"/>
      <c r="D34" s="163"/>
    </row>
    <row r="35" spans="2:4" x14ac:dyDescent="0.2">
      <c r="B35" s="162"/>
      <c r="C35" s="160"/>
      <c r="D35" s="163"/>
    </row>
    <row r="36" spans="2:4" x14ac:dyDescent="0.2">
      <c r="B36" s="162" t="s">
        <v>604</v>
      </c>
      <c r="C36" s="160"/>
      <c r="D36" s="163"/>
    </row>
    <row r="37" spans="2:4" ht="15" x14ac:dyDescent="0.25">
      <c r="B37" s="164"/>
      <c r="C37" s="164"/>
      <c r="D37" s="164"/>
    </row>
    <row r="38" spans="2:4" ht="15" x14ac:dyDescent="0.25">
      <c r="B38" s="164"/>
      <c r="C38" s="164"/>
      <c r="D38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5"/>
  <sheetViews>
    <sheetView topLeftCell="A131" zoomScale="130" zoomScaleNormal="130" workbookViewId="0">
      <selection activeCell="B149" sqref="B149:D155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6" t="s">
        <v>601</v>
      </c>
      <c r="B1" s="176"/>
      <c r="C1" s="176"/>
      <c r="D1" s="21" t="s">
        <v>498</v>
      </c>
      <c r="E1" s="22">
        <v>2024</v>
      </c>
    </row>
    <row r="2" spans="1:5" s="29" customFormat="1" ht="18.95" customHeight="1" x14ac:dyDescent="0.25">
      <c r="A2" s="176" t="s">
        <v>505</v>
      </c>
      <c r="B2" s="176"/>
      <c r="C2" s="176"/>
      <c r="D2" s="21" t="s">
        <v>499</v>
      </c>
      <c r="E2" s="22" t="s">
        <v>501</v>
      </c>
    </row>
    <row r="3" spans="1:5" s="29" customFormat="1" ht="18.95" customHeight="1" x14ac:dyDescent="0.25">
      <c r="A3" s="176" t="s">
        <v>602</v>
      </c>
      <c r="B3" s="176"/>
      <c r="C3" s="176"/>
      <c r="D3" s="21" t="s">
        <v>500</v>
      </c>
      <c r="E3" s="22">
        <v>4</v>
      </c>
    </row>
    <row r="4" spans="1:5" s="29" customFormat="1" ht="18.95" customHeight="1" x14ac:dyDescent="0.25">
      <c r="A4" s="176" t="s">
        <v>516</v>
      </c>
      <c r="B4" s="176"/>
      <c r="C4" s="176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-354565.75</v>
      </c>
      <c r="D10" s="28">
        <v>973587.91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-354565.75</v>
      </c>
      <c r="D16" s="84">
        <f>SUM(D9:D15)</f>
        <v>973587.91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4117653.8</v>
      </c>
      <c r="D21" s="84">
        <f>SUM(D22:D28)</f>
        <v>4519390.1100000003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4117653.8</v>
      </c>
      <c r="D26" s="28">
        <v>4519390.1100000003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4117653.8</v>
      </c>
      <c r="D44" s="84">
        <f>D21+D29+D38</f>
        <v>4519390.1100000003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642217.38</v>
      </c>
      <c r="D48" s="84">
        <v>16066185.220000001</v>
      </c>
    </row>
    <row r="49" spans="1:4" x14ac:dyDescent="0.2">
      <c r="A49" s="27"/>
      <c r="B49" s="85" t="s">
        <v>510</v>
      </c>
      <c r="C49" s="84">
        <f>C54+C66+C94+C97+C50</f>
        <v>18583.55</v>
      </c>
      <c r="D49" s="84">
        <f>D54+D66+D94+D97+D50</f>
        <v>51842.44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805</v>
      </c>
      <c r="D66" s="84">
        <f>D67+D76+D79+D85</f>
        <v>805</v>
      </c>
    </row>
    <row r="67" spans="1:4" x14ac:dyDescent="0.2">
      <c r="A67" s="27">
        <v>5510</v>
      </c>
      <c r="B67" s="23" t="s">
        <v>358</v>
      </c>
      <c r="C67" s="28">
        <f>SUM(C68:C75)</f>
        <v>805</v>
      </c>
      <c r="D67" s="28">
        <f>SUM(D68:D75)</f>
        <v>805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805</v>
      </c>
      <c r="D72" s="28">
        <v>805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17778.55</v>
      </c>
      <c r="D97" s="84">
        <f>SUM(D98:D102)</f>
        <v>51037.440000000002</v>
      </c>
    </row>
    <row r="98" spans="1:4" x14ac:dyDescent="0.2">
      <c r="A98" s="27">
        <v>2111</v>
      </c>
      <c r="B98" s="23" t="s">
        <v>523</v>
      </c>
      <c r="C98" s="28">
        <v>15448.27</v>
      </c>
      <c r="D98" s="28">
        <v>13144.55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2330.2800000000002</v>
      </c>
      <c r="D100" s="28">
        <v>37892.89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830000</v>
      </c>
      <c r="D112" s="102">
        <f>+D113+D135</f>
        <v>8274000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830000</v>
      </c>
      <c r="D135" s="84">
        <f>SUM(D136:D144)</f>
        <v>8274000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830000</v>
      </c>
      <c r="D142" s="28">
        <v>8274000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-169199.06999999995</v>
      </c>
      <c r="D145" s="84">
        <f>D48+D49+D103-D109-D112</f>
        <v>7844027.6600000001</v>
      </c>
    </row>
    <row r="147" spans="1:4" x14ac:dyDescent="0.2">
      <c r="B147" s="23" t="s">
        <v>518</v>
      </c>
    </row>
    <row r="149" spans="1:4" x14ac:dyDescent="0.2">
      <c r="B149" s="160"/>
      <c r="C149" s="161"/>
      <c r="D149" s="161"/>
    </row>
    <row r="150" spans="1:4" x14ac:dyDescent="0.2">
      <c r="B150" s="162"/>
      <c r="C150" s="160"/>
      <c r="D150" s="163"/>
    </row>
    <row r="151" spans="1:4" x14ac:dyDescent="0.2">
      <c r="B151" s="162" t="s">
        <v>603</v>
      </c>
      <c r="C151" s="160"/>
      <c r="D151" s="163"/>
    </row>
    <row r="152" spans="1:4" x14ac:dyDescent="0.2">
      <c r="B152" s="162"/>
      <c r="C152" s="160"/>
      <c r="D152" s="163"/>
    </row>
    <row r="153" spans="1:4" x14ac:dyDescent="0.2">
      <c r="B153" s="162" t="s">
        <v>604</v>
      </c>
      <c r="C153" s="160"/>
      <c r="D153" s="163"/>
    </row>
    <row r="154" spans="1:4" ht="15" x14ac:dyDescent="0.25">
      <c r="B154" s="164"/>
      <c r="C154" s="164"/>
      <c r="D154" s="164"/>
    </row>
    <row r="155" spans="1:4" ht="15" x14ac:dyDescent="0.25">
      <c r="B155" s="164"/>
      <c r="C155" s="164"/>
      <c r="D155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showGridLines="0" workbookViewId="0">
      <selection activeCell="B24" sqref="B24:D30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7" t="s">
        <v>601</v>
      </c>
      <c r="B1" s="178"/>
      <c r="C1" s="179"/>
    </row>
    <row r="2" spans="1:3" s="30" customFormat="1" ht="18" customHeight="1" x14ac:dyDescent="0.25">
      <c r="A2" s="180" t="s">
        <v>506</v>
      </c>
      <c r="B2" s="181"/>
      <c r="C2" s="182"/>
    </row>
    <row r="3" spans="1:3" s="30" customFormat="1" ht="18" customHeight="1" x14ac:dyDescent="0.25">
      <c r="A3" s="180" t="s">
        <v>602</v>
      </c>
      <c r="B3" s="181"/>
      <c r="C3" s="182"/>
    </row>
    <row r="4" spans="1:3" s="32" customFormat="1" ht="18" customHeight="1" x14ac:dyDescent="0.2">
      <c r="A4" s="183" t="s">
        <v>507</v>
      </c>
      <c r="B4" s="184"/>
      <c r="C4" s="185"/>
    </row>
    <row r="5" spans="1:3" s="32" customFormat="1" ht="18" customHeight="1" x14ac:dyDescent="0.2">
      <c r="A5" s="186" t="s">
        <v>406</v>
      </c>
      <c r="B5" s="187"/>
      <c r="C5" s="147">
        <v>2024</v>
      </c>
    </row>
    <row r="6" spans="1:3" x14ac:dyDescent="0.2">
      <c r="A6" s="47" t="s">
        <v>435</v>
      </c>
      <c r="B6" s="47"/>
      <c r="C6" s="92">
        <v>1395302.96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4" x14ac:dyDescent="0.2">
      <c r="A17" s="58">
        <v>3.1</v>
      </c>
      <c r="B17" s="52" t="s">
        <v>446</v>
      </c>
      <c r="C17" s="94">
        <v>0</v>
      </c>
    </row>
    <row r="18" spans="1:4" x14ac:dyDescent="0.2">
      <c r="A18" s="59">
        <v>3.2</v>
      </c>
      <c r="B18" s="52" t="s">
        <v>444</v>
      </c>
      <c r="C18" s="94">
        <v>0</v>
      </c>
    </row>
    <row r="19" spans="1:4" x14ac:dyDescent="0.2">
      <c r="A19" s="59">
        <v>3.3</v>
      </c>
      <c r="B19" s="54" t="s">
        <v>445</v>
      </c>
      <c r="C19" s="95">
        <v>0</v>
      </c>
    </row>
    <row r="20" spans="1:4" x14ac:dyDescent="0.2">
      <c r="A20" s="48"/>
      <c r="B20" s="60"/>
      <c r="C20" s="61"/>
    </row>
    <row r="21" spans="1:4" x14ac:dyDescent="0.2">
      <c r="A21" s="62" t="s">
        <v>549</v>
      </c>
      <c r="B21" s="62"/>
      <c r="C21" s="92">
        <f>C6+C8-C16</f>
        <v>1395302.96</v>
      </c>
    </row>
    <row r="23" spans="1:4" x14ac:dyDescent="0.2">
      <c r="B23" s="31" t="s">
        <v>518</v>
      </c>
    </row>
    <row r="24" spans="1:4" x14ac:dyDescent="0.2">
      <c r="B24" s="160"/>
      <c r="C24" s="161"/>
      <c r="D24" s="161"/>
    </row>
    <row r="25" spans="1:4" x14ac:dyDescent="0.2">
      <c r="B25" s="162"/>
      <c r="C25" s="160"/>
      <c r="D25" s="163"/>
    </row>
    <row r="26" spans="1:4" x14ac:dyDescent="0.2">
      <c r="B26" s="162" t="s">
        <v>603</v>
      </c>
      <c r="C26" s="160"/>
      <c r="D26" s="163"/>
    </row>
    <row r="27" spans="1:4" x14ac:dyDescent="0.2">
      <c r="B27" s="162"/>
      <c r="C27" s="160"/>
      <c r="D27" s="163"/>
    </row>
    <row r="28" spans="1:4" x14ac:dyDescent="0.2">
      <c r="B28" s="162" t="s">
        <v>604</v>
      </c>
      <c r="C28" s="160"/>
      <c r="D28" s="163"/>
    </row>
    <row r="29" spans="1:4" ht="15" x14ac:dyDescent="0.25">
      <c r="B29" s="164"/>
      <c r="C29" s="164"/>
      <c r="D29" s="164"/>
    </row>
    <row r="30" spans="1:4" ht="15" x14ac:dyDescent="0.25">
      <c r="B30" s="164"/>
      <c r="C30" s="164"/>
      <c r="D30" s="164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paperSize="9" orientation="landscape" horizontalDpi="360" verticalDpi="360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showGridLines="0" topLeftCell="A21" workbookViewId="0">
      <selection activeCell="B43" sqref="B43:D49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8" t="s">
        <v>601</v>
      </c>
      <c r="B1" s="189"/>
      <c r="C1" s="190"/>
    </row>
    <row r="2" spans="1:3" s="33" customFormat="1" ht="18.95" customHeight="1" x14ac:dyDescent="0.25">
      <c r="A2" s="191" t="s">
        <v>508</v>
      </c>
      <c r="B2" s="192"/>
      <c r="C2" s="193"/>
    </row>
    <row r="3" spans="1:3" s="33" customFormat="1" ht="18.95" customHeight="1" x14ac:dyDescent="0.25">
      <c r="A3" s="191" t="s">
        <v>602</v>
      </c>
      <c r="B3" s="192"/>
      <c r="C3" s="193"/>
    </row>
    <row r="4" spans="1:3" x14ac:dyDescent="0.2">
      <c r="A4" s="183" t="s">
        <v>507</v>
      </c>
      <c r="B4" s="184"/>
      <c r="C4" s="185"/>
    </row>
    <row r="5" spans="1:3" ht="22.15" customHeight="1" x14ac:dyDescent="0.2">
      <c r="A5" s="194" t="s">
        <v>406</v>
      </c>
      <c r="B5" s="195"/>
      <c r="C5" s="147">
        <v>2024</v>
      </c>
    </row>
    <row r="6" spans="1:3" x14ac:dyDescent="0.2">
      <c r="A6" s="72" t="s">
        <v>448</v>
      </c>
      <c r="B6" s="47"/>
      <c r="C6" s="96">
        <v>4869934.38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4117653.8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4117653.8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805</v>
      </c>
    </row>
    <row r="32" spans="1:3" x14ac:dyDescent="0.2">
      <c r="A32" s="78" t="s">
        <v>470</v>
      </c>
      <c r="B32" s="65" t="s">
        <v>358</v>
      </c>
      <c r="C32" s="97">
        <v>805</v>
      </c>
    </row>
    <row r="33" spans="1:4" x14ac:dyDescent="0.2">
      <c r="A33" s="78" t="s">
        <v>471</v>
      </c>
      <c r="B33" s="65" t="s">
        <v>40</v>
      </c>
      <c r="C33" s="97">
        <v>0</v>
      </c>
    </row>
    <row r="34" spans="1:4" x14ac:dyDescent="0.2">
      <c r="A34" s="78" t="s">
        <v>472</v>
      </c>
      <c r="B34" s="65" t="s">
        <v>368</v>
      </c>
      <c r="C34" s="97">
        <v>0</v>
      </c>
    </row>
    <row r="35" spans="1:4" x14ac:dyDescent="0.2">
      <c r="A35" s="78" t="s">
        <v>473</v>
      </c>
      <c r="B35" s="65" t="s">
        <v>374</v>
      </c>
      <c r="C35" s="97">
        <v>0</v>
      </c>
    </row>
    <row r="36" spans="1:4" x14ac:dyDescent="0.2">
      <c r="A36" s="78" t="s">
        <v>474</v>
      </c>
      <c r="B36" s="65" t="s">
        <v>382</v>
      </c>
      <c r="C36" s="97">
        <v>0</v>
      </c>
    </row>
    <row r="37" spans="1:4" x14ac:dyDescent="0.2">
      <c r="A37" s="78" t="s">
        <v>551</v>
      </c>
      <c r="B37" s="65" t="s">
        <v>599</v>
      </c>
      <c r="C37" s="97">
        <v>0</v>
      </c>
    </row>
    <row r="38" spans="1:4" x14ac:dyDescent="0.2">
      <c r="A38" s="78" t="s">
        <v>552</v>
      </c>
      <c r="B38" s="73" t="s">
        <v>475</v>
      </c>
      <c r="C38" s="99">
        <v>0</v>
      </c>
    </row>
    <row r="39" spans="1:4" x14ac:dyDescent="0.2">
      <c r="A39" s="66"/>
      <c r="B39" s="69"/>
      <c r="C39" s="70"/>
    </row>
    <row r="40" spans="1:4" x14ac:dyDescent="0.2">
      <c r="A40" s="71" t="s">
        <v>550</v>
      </c>
      <c r="B40" s="47"/>
      <c r="C40" s="92">
        <f>C6-C8+C31</f>
        <v>753085.58000000007</v>
      </c>
    </row>
    <row r="42" spans="1:4" x14ac:dyDescent="0.2">
      <c r="B42" s="31" t="s">
        <v>518</v>
      </c>
    </row>
    <row r="43" spans="1:4" x14ac:dyDescent="0.2">
      <c r="B43" s="160"/>
      <c r="C43" s="161"/>
      <c r="D43" s="161"/>
    </row>
    <row r="44" spans="1:4" x14ac:dyDescent="0.2">
      <c r="B44" s="162"/>
      <c r="C44" s="160"/>
      <c r="D44" s="163"/>
    </row>
    <row r="45" spans="1:4" x14ac:dyDescent="0.2">
      <c r="B45" s="162" t="s">
        <v>603</v>
      </c>
      <c r="C45" s="160"/>
      <c r="D45" s="163"/>
    </row>
    <row r="46" spans="1:4" x14ac:dyDescent="0.2">
      <c r="B46" s="162"/>
      <c r="C46" s="160"/>
      <c r="D46" s="163"/>
    </row>
    <row r="47" spans="1:4" x14ac:dyDescent="0.2">
      <c r="B47" s="162" t="s">
        <v>604</v>
      </c>
      <c r="C47" s="160"/>
      <c r="D47" s="163"/>
    </row>
    <row r="48" spans="1:4" ht="15" x14ac:dyDescent="0.25">
      <c r="B48" s="164"/>
      <c r="C48" s="164"/>
      <c r="D48" s="164"/>
    </row>
    <row r="49" spans="2:4" ht="15" x14ac:dyDescent="0.25">
      <c r="B49" s="164"/>
      <c r="C49" s="164"/>
      <c r="D49" s="164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tabSelected="1" topLeftCell="A41" workbookViewId="0">
      <selection activeCell="E59" sqref="E5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6" t="s">
        <v>601</v>
      </c>
      <c r="B1" s="197"/>
      <c r="C1" s="197"/>
      <c r="D1" s="197"/>
      <c r="E1" s="197"/>
      <c r="F1" s="197"/>
      <c r="G1" s="21" t="s">
        <v>498</v>
      </c>
      <c r="H1" s="22">
        <v>2024</v>
      </c>
    </row>
    <row r="2" spans="1:10" ht="18.95" customHeight="1" x14ac:dyDescent="0.2">
      <c r="A2" s="176" t="s">
        <v>509</v>
      </c>
      <c r="B2" s="197"/>
      <c r="C2" s="197"/>
      <c r="D2" s="197"/>
      <c r="E2" s="197"/>
      <c r="F2" s="197"/>
      <c r="G2" s="21" t="s">
        <v>499</v>
      </c>
      <c r="H2" s="22" t="s">
        <v>501</v>
      </c>
    </row>
    <row r="3" spans="1:10" ht="18.95" customHeight="1" x14ac:dyDescent="0.2">
      <c r="A3" s="198" t="s">
        <v>602</v>
      </c>
      <c r="B3" s="199"/>
      <c r="C3" s="199"/>
      <c r="D3" s="199"/>
      <c r="E3" s="199"/>
      <c r="F3" s="199"/>
      <c r="G3" s="21" t="s">
        <v>500</v>
      </c>
      <c r="H3" s="22">
        <v>4</v>
      </c>
    </row>
    <row r="4" spans="1:10" x14ac:dyDescent="0.2">
      <c r="A4" s="198" t="str">
        <f>'Notas a los Edos Financieros'!A4</f>
        <v>(Cifras en Pesos)</v>
      </c>
      <c r="B4" s="199"/>
      <c r="C4" s="199"/>
      <c r="D4" s="199"/>
      <c r="E4" s="199"/>
      <c r="F4" s="199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6" t="s">
        <v>553</v>
      </c>
      <c r="C39" s="196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6" t="s">
        <v>554</v>
      </c>
      <c r="C48" s="196"/>
    </row>
    <row r="49" spans="1:4" x14ac:dyDescent="0.2">
      <c r="B49" s="149" t="s">
        <v>406</v>
      </c>
      <c r="C49" s="148">
        <f>H1</f>
        <v>2024</v>
      </c>
    </row>
    <row r="50" spans="1:4" x14ac:dyDescent="0.2">
      <c r="A50" s="23">
        <v>8210</v>
      </c>
      <c r="B50" s="112" t="s">
        <v>47</v>
      </c>
      <c r="C50" s="114">
        <v>0</v>
      </c>
    </row>
    <row r="51" spans="1:4" x14ac:dyDescent="0.2">
      <c r="A51" s="23">
        <v>8220</v>
      </c>
      <c r="B51" s="112" t="s">
        <v>46</v>
      </c>
      <c r="C51" s="114">
        <v>0</v>
      </c>
    </row>
    <row r="52" spans="1:4" x14ac:dyDescent="0.2">
      <c r="A52" s="23">
        <v>8230</v>
      </c>
      <c r="B52" s="112" t="s">
        <v>600</v>
      </c>
      <c r="C52" s="114">
        <v>0</v>
      </c>
    </row>
    <row r="53" spans="1:4" x14ac:dyDescent="0.2">
      <c r="A53" s="23">
        <v>8240</v>
      </c>
      <c r="B53" s="112" t="s">
        <v>45</v>
      </c>
      <c r="C53" s="114">
        <v>0</v>
      </c>
    </row>
    <row r="54" spans="1:4" x14ac:dyDescent="0.2">
      <c r="A54" s="23">
        <v>8250</v>
      </c>
      <c r="B54" s="112" t="s">
        <v>44</v>
      </c>
      <c r="C54" s="114">
        <v>0</v>
      </c>
    </row>
    <row r="55" spans="1:4" x14ac:dyDescent="0.2">
      <c r="A55" s="23">
        <v>8260</v>
      </c>
      <c r="B55" s="112" t="s">
        <v>43</v>
      </c>
      <c r="C55" s="114">
        <v>0</v>
      </c>
    </row>
    <row r="56" spans="1:4" x14ac:dyDescent="0.2">
      <c r="A56" s="23">
        <v>8270</v>
      </c>
      <c r="B56" s="112" t="s">
        <v>42</v>
      </c>
      <c r="C56" s="114">
        <v>0</v>
      </c>
    </row>
    <row r="58" spans="1:4" x14ac:dyDescent="0.2">
      <c r="B58" s="14" t="s">
        <v>518</v>
      </c>
    </row>
    <row r="60" spans="1:4" x14ac:dyDescent="0.2">
      <c r="B60" s="160"/>
      <c r="C60" s="161"/>
      <c r="D60" s="161"/>
    </row>
    <row r="61" spans="1:4" x14ac:dyDescent="0.2">
      <c r="B61" s="162"/>
      <c r="C61" s="160"/>
      <c r="D61" s="163"/>
    </row>
    <row r="62" spans="1:4" x14ac:dyDescent="0.2">
      <c r="B62" s="162" t="s">
        <v>603</v>
      </c>
      <c r="C62" s="160"/>
      <c r="D62" s="163"/>
    </row>
    <row r="63" spans="1:4" x14ac:dyDescent="0.2">
      <c r="B63" s="162"/>
      <c r="C63" s="160"/>
      <c r="D63" s="163"/>
    </row>
    <row r="64" spans="1:4" x14ac:dyDescent="0.2">
      <c r="B64" s="162" t="s">
        <v>604</v>
      </c>
      <c r="C64" s="160"/>
      <c r="D64" s="163"/>
    </row>
    <row r="65" spans="2:4" ht="15" x14ac:dyDescent="0.25">
      <c r="B65" s="164"/>
      <c r="C65" s="164"/>
      <c r="D65" s="164"/>
    </row>
    <row r="66" spans="2:4" ht="15" x14ac:dyDescent="0.25">
      <c r="B66" s="164"/>
      <c r="C66" s="164"/>
      <c r="D66" s="16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Economico</cp:lastModifiedBy>
  <cp:lastPrinted>2025-02-18T20:55:07Z</cp:lastPrinted>
  <dcterms:created xsi:type="dcterms:W3CDTF">2012-12-11T20:36:24Z</dcterms:created>
  <dcterms:modified xsi:type="dcterms:W3CDTF">2025-02-18T20:55:16Z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