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4\CUENTA PUBLICA 2024\"/>
    </mc:Choice>
  </mc:AlternateContent>
  <xr:revisionPtr revIDLastSave="0" documentId="13_ncr:1_{DAF419FF-A33C-404A-A573-EB0B0767006C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1">ACT!$A$1:$E$214</definedName>
    <definedName name="_xlnm.Print_Area" localSheetId="4">EFE!$A$1:$E$138</definedName>
    <definedName name="_xlnm.Print_Titles" localSheetId="1">ACT!$1:$5</definedName>
    <definedName name="_xlnm.Print_Titles" localSheetId="4">EFE!$1:$5</definedName>
    <definedName name="_xlnm.Print_Titles" localSheetId="2">ESF!$1:$4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5" l="1"/>
  <c r="C50" i="5"/>
  <c r="C72" i="5"/>
  <c r="C62" i="5" s="1"/>
  <c r="C75" i="5"/>
  <c r="C81" i="5"/>
  <c r="C90" i="5"/>
  <c r="C93" i="5"/>
  <c r="C124" i="5"/>
  <c r="C101" i="5" s="1"/>
  <c r="C38" i="5"/>
  <c r="C211" i="2"/>
  <c r="C210" i="2" s="1"/>
  <c r="C200" i="2"/>
  <c r="C194" i="2"/>
  <c r="C191" i="2"/>
  <c r="C182" i="2"/>
  <c r="C178" i="2"/>
  <c r="C176" i="2"/>
  <c r="C173" i="2"/>
  <c r="C170" i="2"/>
  <c r="C167" i="2"/>
  <c r="C166" i="2"/>
  <c r="C163" i="2"/>
  <c r="C160" i="2"/>
  <c r="C157" i="2"/>
  <c r="C156" i="2" s="1"/>
  <c r="C153" i="2"/>
  <c r="C147" i="2"/>
  <c r="C145" i="2"/>
  <c r="C142" i="2"/>
  <c r="C138" i="2"/>
  <c r="C133" i="2"/>
  <c r="C130" i="2"/>
  <c r="C127" i="2"/>
  <c r="C124" i="2"/>
  <c r="C113" i="2"/>
  <c r="C103" i="2"/>
  <c r="C96" i="2"/>
  <c r="C83" i="2"/>
  <c r="C81" i="2"/>
  <c r="C79" i="2"/>
  <c r="C73" i="2"/>
  <c r="C70" i="2"/>
  <c r="C64" i="2"/>
  <c r="C58" i="2"/>
  <c r="C48" i="2"/>
  <c r="C39" i="2"/>
  <c r="C36" i="2"/>
  <c r="C30" i="2"/>
  <c r="C27" i="2"/>
  <c r="C21" i="2"/>
  <c r="C11" i="2"/>
  <c r="E76" i="3"/>
  <c r="D90" i="5"/>
  <c r="D62" i="5"/>
  <c r="D124" i="5"/>
  <c r="D101" i="5" s="1"/>
  <c r="D93" i="5"/>
  <c r="D81" i="5"/>
  <c r="D75" i="5"/>
  <c r="D72" i="5"/>
  <c r="D50" i="5"/>
  <c r="D29" i="5"/>
  <c r="C29" i="5"/>
  <c r="D21" i="5"/>
  <c r="C21" i="5"/>
  <c r="D16" i="5"/>
  <c r="C16" i="5"/>
  <c r="H3" i="8"/>
  <c r="A3" i="8"/>
  <c r="H2" i="8"/>
  <c r="H1" i="8"/>
  <c r="A1" i="8"/>
  <c r="C31" i="7"/>
  <c r="C8" i="7"/>
  <c r="C16" i="6"/>
  <c r="C8" i="6"/>
  <c r="C21" i="6" s="1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E3" i="2"/>
  <c r="E2" i="2"/>
  <c r="E1" i="2"/>
  <c r="A1" i="2"/>
  <c r="C49" i="5" l="1"/>
  <c r="C136" i="5" s="1"/>
  <c r="C123" i="2"/>
  <c r="C95" i="2"/>
  <c r="C57" i="2"/>
  <c r="C10" i="2"/>
  <c r="C181" i="2"/>
  <c r="C69" i="2"/>
  <c r="C44" i="5"/>
  <c r="C40" i="7"/>
  <c r="D49" i="5"/>
  <c r="D136" i="5" s="1"/>
  <c r="D44" i="5"/>
  <c r="A1" i="7"/>
  <c r="A1" i="6"/>
  <c r="A1" i="5"/>
  <c r="A1" i="4"/>
  <c r="A3" i="7"/>
  <c r="A3" i="6"/>
  <c r="A3" i="5"/>
  <c r="A3" i="4"/>
  <c r="C94" i="2" l="1"/>
  <c r="D145" i="2" s="1"/>
  <c r="C9" i="2"/>
  <c r="D86" i="2" s="1"/>
  <c r="D99" i="2" l="1"/>
  <c r="D123" i="2"/>
  <c r="D152" i="2"/>
  <c r="D126" i="2"/>
  <c r="D194" i="2"/>
  <c r="D204" i="2"/>
  <c r="D101" i="2"/>
  <c r="D188" i="2"/>
  <c r="D120" i="2"/>
  <c r="D207" i="2"/>
  <c r="D140" i="2"/>
  <c r="D131" i="2"/>
  <c r="D63" i="2"/>
  <c r="D11" i="2"/>
  <c r="D20" i="2"/>
  <c r="D15" i="2"/>
  <c r="D36" i="2"/>
  <c r="D47" i="2"/>
  <c r="D14" i="2"/>
  <c r="D31" i="2"/>
  <c r="D71" i="2"/>
  <c r="D52" i="2"/>
  <c r="D39" i="2"/>
  <c r="D79" i="2"/>
  <c r="D37" i="2"/>
  <c r="D23" i="2"/>
  <c r="D55" i="2"/>
  <c r="D87" i="2"/>
  <c r="D76" i="2"/>
  <c r="D17" i="2"/>
  <c r="D10" i="2"/>
  <c r="D27" i="2"/>
  <c r="D43" i="2"/>
  <c r="D59" i="2"/>
  <c r="D75" i="2"/>
  <c r="D13" i="2"/>
  <c r="D44" i="2"/>
  <c r="D84" i="2"/>
  <c r="D49" i="2"/>
  <c r="D30" i="2"/>
  <c r="D65" i="2"/>
  <c r="D19" i="2"/>
  <c r="D35" i="2"/>
  <c r="D51" i="2"/>
  <c r="D67" i="2"/>
  <c r="D83" i="2"/>
  <c r="D28" i="2"/>
  <c r="D64" i="2"/>
  <c r="D29" i="2"/>
  <c r="D77" i="2"/>
  <c r="D16" i="2"/>
  <c r="D32" i="2"/>
  <c r="D48" i="2"/>
  <c r="D68" i="2"/>
  <c r="D12" i="2"/>
  <c r="D33" i="2"/>
  <c r="D53" i="2"/>
  <c r="D85" i="2"/>
  <c r="D38" i="2"/>
  <c r="D24" i="2"/>
  <c r="D40" i="2"/>
  <c r="D60" i="2"/>
  <c r="D80" i="2"/>
  <c r="D21" i="2"/>
  <c r="D45" i="2"/>
  <c r="D69" i="2"/>
  <c r="D18" i="2"/>
  <c r="D56" i="2"/>
  <c r="D72" i="2"/>
  <c r="D88" i="2"/>
  <c r="D25" i="2"/>
  <c r="D41" i="2"/>
  <c r="D61" i="2"/>
  <c r="D81" i="2"/>
  <c r="D22" i="2"/>
  <c r="D167" i="2"/>
  <c r="D195" i="2"/>
  <c r="D127" i="2"/>
  <c r="D180" i="2"/>
  <c r="D172" i="2"/>
  <c r="D149" i="2"/>
  <c r="D154" i="2"/>
  <c r="D144" i="2"/>
  <c r="D206" i="2"/>
  <c r="D133" i="2"/>
  <c r="D166" i="2"/>
  <c r="D186" i="2"/>
  <c r="D121" i="2"/>
  <c r="D175" i="2"/>
  <c r="D147" i="2"/>
  <c r="D114" i="2"/>
  <c r="D158" i="2"/>
  <c r="D209" i="2"/>
  <c r="D168" i="2"/>
  <c r="D115" i="2"/>
  <c r="D150" i="2"/>
  <c r="D179" i="2"/>
  <c r="D212" i="2"/>
  <c r="D181" i="2"/>
  <c r="D117" i="2"/>
  <c r="D138" i="2"/>
  <c r="D111" i="2"/>
  <c r="D205" i="2"/>
  <c r="D112" i="2"/>
  <c r="D176" i="2"/>
  <c r="D103" i="2"/>
  <c r="D109" i="2"/>
  <c r="D210" i="2"/>
  <c r="D148" i="2"/>
  <c r="D197" i="2"/>
  <c r="D190" i="2"/>
  <c r="D137" i="2"/>
  <c r="D184" i="2"/>
  <c r="D116" i="2"/>
  <c r="D97" i="2"/>
  <c r="D128" i="2"/>
  <c r="D165" i="2"/>
  <c r="D192" i="2"/>
  <c r="D124" i="2"/>
  <c r="D191" i="2"/>
  <c r="D200" i="2"/>
  <c r="D157" i="2"/>
  <c r="D142" i="2"/>
  <c r="D130" i="2"/>
  <c r="D132" i="2"/>
  <c r="D193" i="2"/>
  <c r="D106" i="2"/>
  <c r="D136" i="2"/>
  <c r="D155" i="2"/>
  <c r="D183" i="2"/>
  <c r="D208" i="2"/>
  <c r="D171" i="2"/>
  <c r="D100" i="2"/>
  <c r="D118" i="2"/>
  <c r="D143" i="2"/>
  <c r="D161" i="2"/>
  <c r="D198" i="2"/>
  <c r="D98" i="2"/>
  <c r="D135" i="2"/>
  <c r="D177" i="2"/>
  <c r="D104" i="2"/>
  <c r="D119" i="2"/>
  <c r="D134" i="2"/>
  <c r="D159" i="2"/>
  <c r="D170" i="2"/>
  <c r="D185" i="2"/>
  <c r="D199" i="2"/>
  <c r="D113" i="2"/>
  <c r="D211" i="2"/>
  <c r="D95" i="2"/>
  <c r="D160" i="2"/>
  <c r="D153" i="2"/>
  <c r="D163" i="2"/>
  <c r="D102" i="2"/>
  <c r="D174" i="2"/>
  <c r="D196" i="2"/>
  <c r="D110" i="2"/>
  <c r="D139" i="2"/>
  <c r="D169" i="2"/>
  <c r="D187" i="2"/>
  <c r="D129" i="2"/>
  <c r="D182" i="2"/>
  <c r="D107" i="2"/>
  <c r="D122" i="2"/>
  <c r="D146" i="2"/>
  <c r="D164" i="2"/>
  <c r="D201" i="2"/>
  <c r="D105" i="2"/>
  <c r="D151" i="2"/>
  <c r="D203" i="2"/>
  <c r="D108" i="2"/>
  <c r="D125" i="2"/>
  <c r="D141" i="2"/>
  <c r="D162" i="2"/>
  <c r="D173" i="2"/>
  <c r="D189" i="2"/>
  <c r="D202" i="2"/>
  <c r="D96" i="2"/>
  <c r="D156" i="2"/>
  <c r="D178" i="2"/>
  <c r="D42" i="2"/>
  <c r="D57" i="2"/>
  <c r="D73" i="2"/>
  <c r="D89" i="2"/>
  <c r="D26" i="2"/>
  <c r="D46" i="2"/>
  <c r="D34" i="2"/>
  <c r="D58" i="2"/>
  <c r="D74" i="2"/>
  <c r="D62" i="2"/>
  <c r="D78" i="2"/>
  <c r="D50" i="2"/>
  <c r="D66" i="2"/>
  <c r="D82" i="2"/>
  <c r="D54" i="2"/>
  <c r="D70" i="2"/>
  <c r="D90" i="2"/>
</calcChain>
</file>

<file path=xl/sharedStrings.xml><?xml version="1.0" encoding="utf-8"?>
<sst xmlns="http://schemas.openxmlformats.org/spreadsheetml/2006/main" count="836" uniqueCount="594">
  <si>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</si>
  <si>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</si>
  <si>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</si>
  <si>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</si>
  <si>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</si>
  <si>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</si>
  <si>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</si>
  <si>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</si>
  <si>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</si>
  <si>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</si>
  <si>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</si>
  <si>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</si>
  <si>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</si>
  <si>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</si>
  <si>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</si>
  <si>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</si>
  <si>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</si>
  <si>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</si>
  <si>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</si>
  <si>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</si>
  <si>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</si>
  <si>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</si>
  <si>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</si>
  <si>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</si>
  <si>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</si>
  <si>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</si>
  <si>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</si>
  <si>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</si>
  <si>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</si>
  <si>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</si>
  <si>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</si>
  <si>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</si>
  <si>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</si>
  <si>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</si>
  <si>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</si>
  <si>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</si>
  <si>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</si>
  <si>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</si>
  <si>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</si>
  <si>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</si>
  <si>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</si>
  <si>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</si>
  <si>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</si>
  <si>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</si>
  <si>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</si>
  <si>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</si>
  <si>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</si>
  <si>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</si>
  <si>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</si>
  <si>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</si>
  <si>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</si>
  <si>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</si>
  <si>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</si>
  <si>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</si>
  <si>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</si>
  <si>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</si>
  <si>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</si>
  <si>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</si>
  <si>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</si>
  <si>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</si>
  <si>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</si>
  <si>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</si>
  <si>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</si>
  <si>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</si>
  <si>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</si>
  <si>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</si>
  <si>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</si>
  <si>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</si>
  <si>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</si>
  <si>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</si>
  <si>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</si>
  <si>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</si>
  <si>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</si>
  <si>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</si>
  <si>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</si>
  <si>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</si>
  <si>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</si>
  <si>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</si>
  <si>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</si>
  <si>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</si>
  <si>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</si>
  <si>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</si>
  <si>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</si>
  <si>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</si>
  <si>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</si>
  <si>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</si>
  <si>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</si>
  <si>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</si>
  <si>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</si>
  <si>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</si>
  <si>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</si>
  <si>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</si>
  <si>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</si>
  <si>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</si>
  <si>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</si>
  <si>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</si>
  <si>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</si>
  <si>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</si>
  <si>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</si>
  <si>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</si>
  <si>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</si>
  <si>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</si>
  <si>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</si>
  <si>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</si>
  <si>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</si>
  <si>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</si>
  <si>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</si>
  <si>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</si>
  <si>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</si>
  <si>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</si>
  <si>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</si>
  <si>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</si>
  <si>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</si>
  <si>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</si>
  <si>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</si>
  <si>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</si>
  <si>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</si>
  <si>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</si>
  <si>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</si>
  <si>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</si>
  <si>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</si>
  <si>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</si>
  <si>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</si>
  <si>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</si>
  <si>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</si>
  <si>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</si>
  <si>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</si>
  <si>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</si>
  <si>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</si>
  <si>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</si>
  <si>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</si>
  <si>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</si>
  <si>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</si>
  <si>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</si>
  <si>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</si>
  <si>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</si>
  <si>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</si>
  <si>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</si>
  <si>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</si>
  <si>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</si>
  <si>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</si>
  <si>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</si>
  <si>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</si>
  <si>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</si>
  <si>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</si>
  <si>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</si>
  <si>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</si>
  <si>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</si>
  <si>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</si>
  <si>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</si>
  <si>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</si>
  <si>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</si>
  <si>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</si>
  <si>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</si>
  <si>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</si>
  <si>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</si>
  <si>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</si>
  <si>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</si>
  <si>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</si>
  <si>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</si>
  <si>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</si>
  <si>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</si>
  <si>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</si>
  <si>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</si>
  <si>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</si>
  <si>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</si>
  <si>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</si>
  <si>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</si>
  <si>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</si>
  <si>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</si>
  <si>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</si>
  <si>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</si>
  <si>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</si>
  <si>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</si>
  <si>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</si>
  <si>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</si>
  <si>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</si>
  <si>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</si>
  <si>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</si>
  <si>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</si>
  <si>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</si>
  <si>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</si>
  <si>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</si>
  <si>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</si>
  <si>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</si>
  <si>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</si>
  <si>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</si>
  <si>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</si>
  <si>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</si>
  <si>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</si>
  <si>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</si>
  <si>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</si>
  <si>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</si>
  <si>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</si>
  <si>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</si>
  <si>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</si>
  <si>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</si>
  <si>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</si>
  <si>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</si>
  <si>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</si>
  <si>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</si>
  <si>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</si>
  <si>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</si>
  <si>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</si>
  <si>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</si>
  <si>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</si>
  <si>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</si>
  <si>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</si>
  <si>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</si>
  <si>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</si>
  <si>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</si>
  <si>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</si>
  <si>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</si>
  <si>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</si>
  <si>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</si>
  <si>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</si>
  <si>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</si>
  <si>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</si>
  <si>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</si>
  <si>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</si>
  <si>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</si>
  <si>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</si>
  <si>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</si>
  <si>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</si>
  <si>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</si>
  <si>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</si>
  <si>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</si>
  <si>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</si>
  <si>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</si>
  <si>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</si>
  <si>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</si>
  <si>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</si>
  <si>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</si>
  <si>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</si>
  <si>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</si>
  <si>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</si>
  <si>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</si>
  <si>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</si>
  <si>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</si>
  <si>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</si>
  <si>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</si>
  <si>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</si>
  <si>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</si>
  <si>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</si>
  <si>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</si>
  <si>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</si>
  <si>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</si>
  <si>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</si>
  <si>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</si>
  <si>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</si>
  <si>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</si>
  <si>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</si>
  <si>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</si>
  <si>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</si>
  <si>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</si>
  <si>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</si>
  <si>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</si>
  <si>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</si>
  <si>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</si>
  <si>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</si>
  <si>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</si>
  <si>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</si>
  <si>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</si>
  <si>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</si>
  <si>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</si>
  <si>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</si>
  <si>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</si>
  <si>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</si>
  <si>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</si>
  <si>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</si>
  <si>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</si>
  <si>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</si>
  <si>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</si>
  <si>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</si>
  <si>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</si>
  <si>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</si>
  <si>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</si>
  <si>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</si>
  <si>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</si>
  <si>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</si>
  <si>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</si>
  <si>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</si>
  <si>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</si>
  <si>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</si>
  <si>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</si>
  <si>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</si>
  <si>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</si>
  <si>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</si>
  <si>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</si>
  <si>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</si>
  <si>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</si>
  <si>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</si>
  <si>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</si>
  <si>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</si>
  <si>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</si>
  <si>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</si>
  <si>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</si>
  <si>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</si>
  <si>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</si>
  <si>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</si>
  <si>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</si>
  <si>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</si>
  <si>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</si>
  <si>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</si>
  <si>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</si>
  <si>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</si>
  <si>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</si>
  <si>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</si>
  <si>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</si>
  <si>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</si>
  <si>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</si>
  <si>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</si>
  <si>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</si>
  <si>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</si>
  <si>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</si>
  <si>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</si>
  <si>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</si>
  <si>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</si>
  <si>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</si>
  <si>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</si>
  <si>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</si>
  <si>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</si>
  <si>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</si>
  <si>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</si>
  <si>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</si>
  <si>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</si>
  <si>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</si>
  <si>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</si>
  <si>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</si>
  <si>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</si>
  <si>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</si>
  <si>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</si>
  <si>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</si>
  <si>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</si>
  <si>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</si>
  <si>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</si>
  <si>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</si>
  <si>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</si>
  <si>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</si>
  <si>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</si>
  <si>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</si>
  <si>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</si>
  <si>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</si>
  <si>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</si>
  <si>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</si>
  <si>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</si>
  <si>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</si>
  <si>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</si>
  <si>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</si>
  <si>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</si>
  <si>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</si>
  <si>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</si>
  <si>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</si>
  <si>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</si>
  <si>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</si>
  <si>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</si>
  <si>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</si>
  <si>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</si>
  <si>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</si>
  <si>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</si>
  <si>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</si>
  <si>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</si>
  <si>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</si>
  <si>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</si>
  <si>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</si>
  <si>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</si>
  <si>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</si>
  <si>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</si>
  <si>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</si>
  <si>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</si>
  <si>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</si>
  <si>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</si>
  <si>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</si>
  <si>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</si>
  <si>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</si>
  <si>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</si>
  <si>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</si>
  <si>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</si>
  <si>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</si>
  <si>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</si>
  <si>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</si>
  <si>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</si>
  <si>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</si>
  <si>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</si>
  <si>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</si>
  <si>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</si>
  <si>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</si>
  <si>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</si>
  <si>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</si>
  <si>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</si>
  <si>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</si>
  <si>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</si>
  <si>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</si>
  <si>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</si>
  <si>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</si>
  <si>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</si>
  <si>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</si>
  <si>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</si>
  <si>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</si>
  <si>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</si>
  <si>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</si>
  <si>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</si>
  <si>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</si>
  <si>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</si>
  <si>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</si>
  <si>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</si>
  <si>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</si>
  <si>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</si>
  <si>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</si>
  <si>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</si>
  <si>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</si>
  <si>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</si>
  <si>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</si>
  <si>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</si>
  <si>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</si>
  <si>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</si>
  <si>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</si>
  <si>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</si>
  <si>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</si>
  <si>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</si>
  <si>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</si>
  <si>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</si>
  <si>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</si>
  <si>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</si>
  <si>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</si>
  <si>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</si>
  <si>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</si>
  <si>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</si>
  <si>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</si>
  <si>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</si>
  <si>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</si>
  <si>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</si>
  <si>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</si>
  <si>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</si>
  <si>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</si>
  <si>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</si>
  <si>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</si>
  <si>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</si>
  <si>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</si>
  <si>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</si>
  <si>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</si>
  <si>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</si>
  <si>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</si>
  <si>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</si>
  <si>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</si>
  <si>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</si>
  <si>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</si>
  <si>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</si>
  <si>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</si>
  <si>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</si>
  <si>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</si>
  <si>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</si>
  <si>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</si>
  <si>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</si>
  <si>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</si>
  <si>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</si>
  <si>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</si>
  <si>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</si>
  <si>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</si>
  <si>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</si>
  <si>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</si>
  <si>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</si>
  <si>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</si>
  <si>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</si>
  <si>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</si>
  <si>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</si>
  <si>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</si>
  <si>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</si>
  <si>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</si>
  <si>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</si>
  <si>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</si>
  <si>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</si>
  <si>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</si>
  <si>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</si>
  <si>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</si>
  <si>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</si>
  <si>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</si>
  <si>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</si>
  <si>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</si>
  <si>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</si>
  <si>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</si>
  <si>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</si>
  <si>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</si>
  <si>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</si>
  <si>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</si>
  <si>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</si>
  <si>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</si>
  <si>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</si>
  <si>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</si>
  <si>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</si>
  <si>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</si>
  <si>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</si>
  <si>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</si>
  <si>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</si>
  <si>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</si>
  <si>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</si>
  <si>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</si>
  <si>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</si>
  <si>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</si>
  <si>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</si>
  <si>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</si>
  <si>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</si>
  <si>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</si>
  <si>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</si>
  <si>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</si>
  <si>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</si>
  <si>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</si>
  <si>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</si>
  <si>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</si>
  <si>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</si>
  <si>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</si>
  <si>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</si>
  <si>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</si>
  <si>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</si>
  <si>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</si>
  <si>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</si>
  <si>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</si>
  <si>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</si>
  <si>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</si>
  <si>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</si>
  <si>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</si>
  <si>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</si>
  <si>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</si>
  <si>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</si>
  <si>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</si>
  <si>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</si>
  <si>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</si>
  <si>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</si>
  <si>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</si>
  <si>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</si>
  <si>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</si>
  <si>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</si>
  <si>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</si>
  <si>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</si>
  <si>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</si>
  <si>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</si>
  <si>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</si>
  <si>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</si>
  <si>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</si>
  <si>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</si>
  <si>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</si>
  <si>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</si>
  <si>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</si>
  <si>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</si>
  <si>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</si>
  <si>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</si>
  <si>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</si>
  <si>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</si>
  <si>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</si>
  <si>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</si>
  <si>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</si>
  <si>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</si>
  <si>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</si>
  <si>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</si>
  <si>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</si>
  <si>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</si>
  <si>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</si>
  <si>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</si>
  <si>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</si>
  <si>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</si>
  <si>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</si>
  <si>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</si>
  <si>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</si>
  <si>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</si>
  <si>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</si>
  <si>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</si>
  <si>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</si>
  <si>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</si>
  <si>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</si>
  <si>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</si>
  <si>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</si>
  <si>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</si>
  <si>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</si>
  <si>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</si>
  <si>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</si>
  <si>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</si>
  <si>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</si>
  <si>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</si>
  <si>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</si>
  <si>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</si>
  <si>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</si>
  <si>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</si>
  <si>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</si>
  <si>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</si>
  <si>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</si>
  <si>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MUNICIPIO MOROLEON GUANAJUATO</t>
  </si>
  <si>
    <t>LC GUILLERMO SIERRA BLANCO</t>
  </si>
  <si>
    <t>TESORERO MUNICIPAL</t>
  </si>
  <si>
    <t>L.A.I. MARTIN HEBER LOPEZ ORTEGA</t>
  </si>
  <si>
    <t>SINDICO MUNICIPAL Y COMISIONADO DE HACIENDA</t>
  </si>
  <si>
    <t>C. ALMA DENISSE SANCHEZ BARRAGAN</t>
  </si>
  <si>
    <t xml:space="preserve">PRESIDENTA  MUNICIPAL </t>
  </si>
  <si>
    <t>Del 1 de Enero al 31 de Diciembre de 2024</t>
  </si>
  <si>
    <t>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</si>
</sst>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3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11"/>
      <name val="Calibri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11"/>
      <color rgb="FF000000"/>
      <name val="Calibri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1"/>
      <color theme="1"/>
      <name val="Garamond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18" fillId="0" borderId="13"/>
    <xf numFmtId="0" fontId="18" fillId="0" borderId="13"/>
    <xf numFmtId="43" fontId="22" fillId="0" borderId="13" applyFont="0" applyFill="0" applyBorder="0" applyAlignment="0" applyProtection="0"/>
    <xf numFmtId="0" fontId="7" fillId="0" borderId="13"/>
    <xf numFmtId="0" fontId="6" fillId="0" borderId="13"/>
    <xf numFmtId="0" fontId="22" fillId="0" borderId="13"/>
    <xf numFmtId="164" fontId="23" fillId="0" borderId="13" applyFont="0" applyFill="0" applyBorder="0" applyAlignment="0" applyProtection="0"/>
    <xf numFmtId="43" fontId="5" fillId="0" borderId="13" applyFont="0" applyFill="0" applyBorder="0" applyAlignment="0" applyProtection="0"/>
    <xf numFmtId="43" fontId="24" fillId="0" borderId="13" applyFont="0" applyFill="0" applyBorder="0" applyAlignment="0" applyProtection="0"/>
    <xf numFmtId="43" fontId="24" fillId="0" borderId="13" applyFont="0" applyFill="0" applyBorder="0" applyAlignment="0" applyProtection="0"/>
    <xf numFmtId="43" fontId="5" fillId="0" borderId="13" applyFont="0" applyFill="0" applyBorder="0" applyAlignment="0" applyProtection="0"/>
    <xf numFmtId="44" fontId="23" fillId="0" borderId="13" applyFont="0" applyFill="0" applyBorder="0" applyAlignment="0" applyProtection="0"/>
    <xf numFmtId="0" fontId="5" fillId="0" borderId="13"/>
    <xf numFmtId="0" fontId="23" fillId="0" borderId="13"/>
    <xf numFmtId="0" fontId="5" fillId="0" borderId="13"/>
    <xf numFmtId="0" fontId="23" fillId="0" borderId="13"/>
    <xf numFmtId="0" fontId="23" fillId="0" borderId="13"/>
    <xf numFmtId="0" fontId="23" fillId="0" borderId="13"/>
    <xf numFmtId="0" fontId="23" fillId="0" borderId="13"/>
    <xf numFmtId="0" fontId="5" fillId="0" borderId="13"/>
    <xf numFmtId="0" fontId="5" fillId="0" borderId="13"/>
    <xf numFmtId="43" fontId="5" fillId="0" borderId="13" applyFont="0" applyFill="0" applyBorder="0" applyAlignment="0" applyProtection="0"/>
    <xf numFmtId="0" fontId="4" fillId="0" borderId="13"/>
    <xf numFmtId="43" fontId="4" fillId="0" borderId="13" applyFont="0" applyFill="0" applyBorder="0" applyAlignment="0" applyProtection="0"/>
    <xf numFmtId="0" fontId="4" fillId="0" borderId="13"/>
    <xf numFmtId="0" fontId="26" fillId="0" borderId="13"/>
    <xf numFmtId="0" fontId="4" fillId="0" borderId="13"/>
    <xf numFmtId="0" fontId="4" fillId="0" borderId="13"/>
    <xf numFmtId="9" fontId="4" fillId="0" borderId="13" applyFont="0" applyFill="0" applyBorder="0" applyAlignment="0" applyProtection="0"/>
    <xf numFmtId="0" fontId="4" fillId="0" borderId="13"/>
    <xf numFmtId="0" fontId="27" fillId="0" borderId="13" applyNumberFormat="0" applyFill="0" applyBorder="0" applyAlignment="0" applyProtection="0"/>
    <xf numFmtId="0" fontId="4" fillId="0" borderId="13"/>
    <xf numFmtId="9" fontId="4" fillId="0" borderId="13" applyFont="0" applyFill="0" applyBorder="0" applyAlignment="0" applyProtection="0"/>
    <xf numFmtId="43" fontId="4" fillId="0" borderId="13" applyFont="0" applyFill="0" applyBorder="0" applyAlignment="0" applyProtection="0"/>
    <xf numFmtId="43" fontId="4" fillId="0" borderId="13" applyFont="0" applyFill="0" applyBorder="0" applyAlignment="0" applyProtection="0"/>
    <xf numFmtId="43" fontId="22" fillId="0" borderId="13" applyFont="0" applyFill="0" applyBorder="0" applyAlignment="0" applyProtection="0"/>
    <xf numFmtId="43" fontId="4" fillId="0" borderId="13" applyFont="0" applyFill="0" applyBorder="0" applyAlignment="0" applyProtection="0"/>
    <xf numFmtId="43" fontId="22" fillId="0" borderId="13" applyFont="0" applyFill="0" applyBorder="0" applyAlignment="0" applyProtection="0"/>
    <xf numFmtId="0" fontId="3" fillId="0" borderId="13"/>
    <xf numFmtId="43" fontId="3" fillId="0" borderId="13" applyFont="0" applyFill="0" applyBorder="0" applyAlignment="0" applyProtection="0"/>
    <xf numFmtId="0" fontId="3" fillId="0" borderId="13"/>
    <xf numFmtId="0" fontId="3" fillId="0" borderId="13"/>
    <xf numFmtId="0" fontId="3" fillId="0" borderId="13"/>
    <xf numFmtId="9" fontId="3" fillId="0" borderId="13" applyFont="0" applyFill="0" applyBorder="0" applyAlignment="0" applyProtection="0"/>
    <xf numFmtId="0" fontId="3" fillId="0" borderId="13"/>
    <xf numFmtId="0" fontId="3" fillId="0" borderId="13"/>
    <xf numFmtId="9" fontId="3" fillId="0" borderId="13" applyFont="0" applyFill="0" applyBorder="0" applyAlignment="0" applyProtection="0"/>
    <xf numFmtId="43" fontId="3" fillId="0" borderId="13" applyFont="0" applyFill="0" applyBorder="0" applyAlignment="0" applyProtection="0"/>
    <xf numFmtId="43" fontId="3" fillId="0" borderId="13" applyFont="0" applyFill="0" applyBorder="0" applyAlignment="0" applyProtection="0"/>
    <xf numFmtId="43" fontId="22" fillId="0" borderId="13" applyFont="0" applyFill="0" applyBorder="0" applyAlignment="0" applyProtection="0"/>
    <xf numFmtId="43" fontId="3" fillId="0" borderId="13" applyFont="0" applyFill="0" applyBorder="0" applyAlignment="0" applyProtection="0"/>
    <xf numFmtId="43" fontId="22" fillId="0" borderId="13" applyFont="0" applyFill="0" applyBorder="0" applyAlignment="0" applyProtection="0"/>
    <xf numFmtId="0" fontId="2" fillId="0" borderId="13"/>
    <xf numFmtId="43" fontId="2" fillId="0" borderId="13" applyFont="0" applyFill="0" applyBorder="0" applyAlignment="0" applyProtection="0"/>
    <xf numFmtId="0" fontId="2" fillId="0" borderId="13"/>
    <xf numFmtId="0" fontId="2" fillId="0" borderId="13"/>
    <xf numFmtId="0" fontId="2" fillId="0" borderId="13"/>
    <xf numFmtId="9" fontId="2" fillId="0" borderId="13" applyFont="0" applyFill="0" applyBorder="0" applyAlignment="0" applyProtection="0"/>
    <xf numFmtId="0" fontId="2" fillId="0" borderId="13"/>
    <xf numFmtId="0" fontId="2" fillId="0" borderId="13"/>
    <xf numFmtId="9" fontId="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2" fillId="0" borderId="13" applyFont="0" applyFill="0" applyBorder="0" applyAlignment="0" applyProtection="0"/>
    <xf numFmtId="0" fontId="29" fillId="0" borderId="13"/>
    <xf numFmtId="43" fontId="2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4" fillId="0" borderId="13" applyFont="0" applyFill="0" applyBorder="0" applyAlignment="0" applyProtection="0"/>
    <xf numFmtId="43" fontId="24" fillId="0" borderId="13" applyFont="0" applyFill="0" applyBorder="0" applyAlignment="0" applyProtection="0"/>
    <xf numFmtId="43" fontId="2" fillId="0" borderId="13" applyFont="0" applyFill="0" applyBorder="0" applyAlignment="0" applyProtection="0"/>
    <xf numFmtId="44" fontId="23" fillId="0" borderId="13" applyFont="0" applyFill="0" applyBorder="0" applyAlignment="0" applyProtection="0"/>
    <xf numFmtId="0" fontId="2" fillId="0" borderId="13"/>
    <xf numFmtId="0" fontId="23" fillId="0" borderId="13"/>
    <xf numFmtId="0" fontId="23" fillId="0" borderId="13"/>
    <xf numFmtId="0" fontId="2" fillId="0" borderId="13"/>
    <xf numFmtId="0" fontId="2" fillId="0" borderId="13"/>
    <xf numFmtId="43" fontId="2" fillId="0" borderId="13" applyFont="0" applyFill="0" applyBorder="0" applyAlignment="0" applyProtection="0"/>
    <xf numFmtId="0" fontId="2" fillId="0" borderId="13"/>
    <xf numFmtId="43" fontId="2" fillId="0" borderId="13" applyFont="0" applyFill="0" applyBorder="0" applyAlignment="0" applyProtection="0"/>
    <xf numFmtId="0" fontId="2" fillId="0" borderId="13"/>
    <xf numFmtId="0" fontId="2" fillId="0" borderId="13"/>
    <xf numFmtId="0" fontId="2" fillId="0" borderId="13"/>
    <xf numFmtId="9" fontId="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2" fillId="0" borderId="13" applyFont="0" applyFill="0" applyBorder="0" applyAlignment="0" applyProtection="0"/>
    <xf numFmtId="0" fontId="2" fillId="0" borderId="13"/>
    <xf numFmtId="43" fontId="2" fillId="0" borderId="13" applyFont="0" applyFill="0" applyBorder="0" applyAlignment="0" applyProtection="0"/>
    <xf numFmtId="0" fontId="2" fillId="0" borderId="13"/>
    <xf numFmtId="0" fontId="2" fillId="0" borderId="13"/>
    <xf numFmtId="0" fontId="2" fillId="0" borderId="13"/>
    <xf numFmtId="9" fontId="2" fillId="0" borderId="13" applyFont="0" applyFill="0" applyBorder="0" applyAlignment="0" applyProtection="0"/>
    <xf numFmtId="0" fontId="2" fillId="0" borderId="13"/>
    <xf numFmtId="0" fontId="2" fillId="0" borderId="13"/>
    <xf numFmtId="9" fontId="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2" fillId="0" borderId="13" applyFont="0" applyFill="0" applyBorder="0" applyAlignment="0" applyProtection="0"/>
    <xf numFmtId="0" fontId="1" fillId="0" borderId="13"/>
    <xf numFmtId="43" fontId="1" fillId="0" borderId="13" applyFont="0" applyFill="0" applyBorder="0" applyAlignment="0" applyProtection="0"/>
    <xf numFmtId="0" fontId="1" fillId="0" borderId="13"/>
    <xf numFmtId="0" fontId="1" fillId="0" borderId="13"/>
    <xf numFmtId="0" fontId="1" fillId="0" borderId="13"/>
    <xf numFmtId="9" fontId="1" fillId="0" borderId="13" applyFont="0" applyFill="0" applyBorder="0" applyAlignment="0" applyProtection="0"/>
    <xf numFmtId="0" fontId="1" fillId="0" borderId="13"/>
    <xf numFmtId="0" fontId="1" fillId="0" borderId="13"/>
    <xf numFmtId="9" fontId="1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22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22" fillId="0" borderId="13" applyFont="0" applyFill="0" applyBorder="0" applyAlignment="0" applyProtection="0"/>
  </cellStyleXfs>
  <cellXfs count="139">
    <xf numFmtId="0" fontId="0" fillId="0" borderId="0" xfId="0"/>
    <xf numFmtId="0" fontId="10" fillId="0" borderId="0" xfId="0" applyFont="1"/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10" fillId="0" borderId="8" xfId="0" applyFont="1" applyBorder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1" fillId="0" borderId="9" xfId="0" applyFont="1" applyBorder="1" applyAlignment="1">
      <alignment horizontal="center"/>
    </xf>
    <xf numFmtId="0" fontId="10" fillId="0" borderId="10" xfId="0" applyFont="1" applyBorder="1"/>
    <xf numFmtId="0" fontId="12" fillId="0" borderId="10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10" fillId="0" borderId="12" xfId="0" applyFont="1" applyBorder="1"/>
    <xf numFmtId="0" fontId="14" fillId="0" borderId="0" xfId="0" applyFont="1"/>
    <xf numFmtId="10" fontId="14" fillId="0" borderId="0" xfId="0" applyNumberFormat="1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" fontId="14" fillId="0" borderId="0" xfId="0" applyNumberFormat="1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" fontId="13" fillId="0" borderId="0" xfId="0" applyNumberFormat="1" applyFont="1"/>
    <xf numFmtId="0" fontId="13" fillId="0" borderId="0" xfId="0" applyFont="1"/>
    <xf numFmtId="0" fontId="8" fillId="0" borderId="0" xfId="0" applyFont="1"/>
    <xf numFmtId="0" fontId="14" fillId="0" borderId="0" xfId="0" applyFont="1" applyAlignment="1">
      <alignment horizontal="left"/>
    </xf>
    <xf numFmtId="0" fontId="13" fillId="0" borderId="0" xfId="0" quotePrefix="1" applyFont="1" applyAlignment="1">
      <alignment horizontal="left"/>
    </xf>
    <xf numFmtId="0" fontId="8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19" xfId="0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 vertical="center" wrapText="1"/>
    </xf>
    <xf numFmtId="0" fontId="10" fillId="0" borderId="19" xfId="0" applyFont="1" applyBorder="1" applyAlignment="1">
      <alignment horizontal="left" vertical="center"/>
    </xf>
    <xf numFmtId="4" fontId="14" fillId="0" borderId="17" xfId="0" applyNumberFormat="1" applyFont="1" applyBorder="1" applyAlignment="1">
      <alignment horizontal="righ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 wrapText="1"/>
    </xf>
    <xf numFmtId="4" fontId="14" fillId="0" borderId="19" xfId="0" applyNumberFormat="1" applyFont="1" applyBorder="1" applyAlignment="1">
      <alignment horizontal="right" vertical="center" wrapText="1"/>
    </xf>
    <xf numFmtId="4" fontId="14" fillId="0" borderId="17" xfId="0" applyNumberFormat="1" applyFont="1" applyBorder="1" applyAlignment="1">
      <alignment horizontal="right" vertical="center"/>
    </xf>
    <xf numFmtId="4" fontId="14" fillId="0" borderId="20" xfId="0" applyNumberFormat="1" applyFont="1" applyBorder="1" applyAlignment="1">
      <alignment horizontal="right" vertical="center"/>
    </xf>
    <xf numFmtId="0" fontId="13" fillId="2" borderId="17" xfId="0" applyFont="1" applyFill="1" applyBorder="1" applyAlignment="1">
      <alignment vertical="center"/>
    </xf>
    <xf numFmtId="0" fontId="13" fillId="2" borderId="21" xfId="0" applyFont="1" applyFill="1" applyBorder="1" applyAlignment="1">
      <alignment vertical="center"/>
    </xf>
    <xf numFmtId="0" fontId="10" fillId="0" borderId="19" xfId="0" applyFont="1" applyBorder="1"/>
    <xf numFmtId="4" fontId="13" fillId="0" borderId="19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9" xfId="0" applyFont="1" applyBorder="1" applyAlignment="1">
      <alignment vertical="center"/>
    </xf>
    <xf numFmtId="4" fontId="10" fillId="0" borderId="19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vertical="center"/>
    </xf>
    <xf numFmtId="4" fontId="8" fillId="0" borderId="17" xfId="0" applyNumberFormat="1" applyFont="1" applyBorder="1" applyAlignment="1">
      <alignment horizontal="right" vertical="center" wrapText="1"/>
    </xf>
    <xf numFmtId="0" fontId="14" fillId="0" borderId="19" xfId="0" applyFont="1" applyBorder="1" applyAlignment="1">
      <alignment vertical="center"/>
    </xf>
    <xf numFmtId="4" fontId="14" fillId="0" borderId="19" xfId="0" applyNumberFormat="1" applyFont="1" applyBorder="1" applyAlignment="1">
      <alignment horizontal="right" vertical="center"/>
    </xf>
    <xf numFmtId="0" fontId="13" fillId="3" borderId="18" xfId="0" applyFont="1" applyFill="1" applyBorder="1" applyAlignment="1">
      <alignment vertical="center"/>
    </xf>
    <xf numFmtId="0" fontId="17" fillId="7" borderId="24" xfId="0" applyFont="1" applyFill="1" applyBorder="1" applyAlignment="1">
      <alignment horizontal="center" vertical="center" wrapText="1"/>
    </xf>
    <xf numFmtId="0" fontId="17" fillId="7" borderId="25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8" fillId="2" borderId="20" xfId="0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right" vertical="center"/>
    </xf>
    <xf numFmtId="0" fontId="8" fillId="2" borderId="15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left" vertical="center"/>
    </xf>
    <xf numFmtId="0" fontId="11" fillId="0" borderId="10" xfId="0" applyFont="1" applyBorder="1"/>
    <xf numFmtId="10" fontId="13" fillId="2" borderId="13" xfId="0" applyNumberFormat="1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13" xfId="0" applyFont="1" applyFill="1" applyBorder="1"/>
    <xf numFmtId="10" fontId="15" fillId="4" borderId="13" xfId="0" applyNumberFormat="1" applyFont="1" applyFill="1" applyBorder="1"/>
    <xf numFmtId="0" fontId="16" fillId="5" borderId="13" xfId="0" applyFont="1" applyFill="1" applyBorder="1"/>
    <xf numFmtId="0" fontId="16" fillId="5" borderId="13" xfId="0" applyFont="1" applyFill="1" applyBorder="1" applyAlignment="1">
      <alignment horizontal="center"/>
    </xf>
    <xf numFmtId="10" fontId="16" fillId="5" borderId="13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right" vertical="center"/>
    </xf>
    <xf numFmtId="0" fontId="16" fillId="6" borderId="13" xfId="0" applyFont="1" applyFill="1" applyBorder="1"/>
    <xf numFmtId="0" fontId="13" fillId="0" borderId="18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8" xfId="0" applyFont="1" applyBorder="1"/>
    <xf numFmtId="0" fontId="14" fillId="0" borderId="1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8" xfId="0" applyFont="1" applyBorder="1" applyAlignment="1">
      <alignment horizontal="left"/>
    </xf>
    <xf numFmtId="49" fontId="8" fillId="0" borderId="18" xfId="0" applyNumberFormat="1" applyFont="1" applyBorder="1" applyAlignment="1">
      <alignment vertical="center"/>
    </xf>
    <xf numFmtId="49" fontId="10" fillId="0" borderId="18" xfId="0" applyNumberFormat="1" applyFont="1" applyBorder="1"/>
    <xf numFmtId="0" fontId="8" fillId="0" borderId="18" xfId="0" applyFont="1" applyBorder="1" applyAlignment="1">
      <alignment vertical="center"/>
    </xf>
    <xf numFmtId="0" fontId="16" fillId="5" borderId="13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 wrapText="1"/>
    </xf>
    <xf numFmtId="4" fontId="19" fillId="0" borderId="13" xfId="1" applyNumberFormat="1" applyFont="1"/>
    <xf numFmtId="4" fontId="20" fillId="0" borderId="13" xfId="1" applyNumberFormat="1" applyFont="1"/>
    <xf numFmtId="4" fontId="20" fillId="0" borderId="13" xfId="2" applyNumberFormat="1" applyFont="1"/>
    <xf numFmtId="4" fontId="21" fillId="0" borderId="13" xfId="2" applyNumberFormat="1" applyFont="1"/>
    <xf numFmtId="4" fontId="21" fillId="0" borderId="13" xfId="3" applyNumberFormat="1" applyFont="1" applyFill="1"/>
    <xf numFmtId="0" fontId="0" fillId="0" borderId="28" xfId="0" applyBorder="1"/>
    <xf numFmtId="0" fontId="0" fillId="0" borderId="29" xfId="0" applyBorder="1"/>
    <xf numFmtId="0" fontId="25" fillId="0" borderId="13" xfId="13" applyFont="1" applyAlignment="1" applyProtection="1">
      <alignment horizontal="center" wrapText="1"/>
      <protection locked="0"/>
    </xf>
    <xf numFmtId="0" fontId="25" fillId="0" borderId="30" xfId="13" applyFont="1" applyBorder="1" applyAlignment="1" applyProtection="1">
      <alignment horizontal="center" vertical="top" wrapText="1"/>
      <protection locked="0"/>
    </xf>
    <xf numFmtId="0" fontId="19" fillId="0" borderId="30" xfId="14" applyFont="1" applyBorder="1" applyAlignment="1" applyProtection="1">
      <alignment vertical="top" wrapText="1"/>
      <protection locked="0"/>
    </xf>
    <xf numFmtId="0" fontId="25" fillId="0" borderId="13" xfId="13" applyFont="1" applyAlignment="1" applyProtection="1">
      <alignment horizontal="center" vertical="top" wrapText="1"/>
      <protection locked="0"/>
    </xf>
    <xf numFmtId="4" fontId="19" fillId="0" borderId="30" xfId="14" applyNumberFormat="1" applyFont="1" applyBorder="1" applyAlignment="1" applyProtection="1">
      <alignment vertical="top"/>
      <protection locked="0"/>
    </xf>
    <xf numFmtId="3" fontId="13" fillId="2" borderId="17" xfId="0" applyNumberFormat="1" applyFont="1" applyFill="1" applyBorder="1" applyAlignment="1">
      <alignment horizontal="right" vertical="center" wrapText="1"/>
    </xf>
    <xf numFmtId="4" fontId="14" fillId="0" borderId="13" xfId="25" applyNumberFormat="1" applyFont="1"/>
    <xf numFmtId="4" fontId="13" fillId="0" borderId="13" xfId="25" applyNumberFormat="1" applyFont="1"/>
    <xf numFmtId="4" fontId="20" fillId="9" borderId="13" xfId="1" applyNumberFormat="1" applyFont="1" applyFill="1"/>
    <xf numFmtId="4" fontId="28" fillId="0" borderId="13" xfId="1" applyNumberFormat="1" applyFont="1"/>
    <xf numFmtId="9" fontId="28" fillId="0" borderId="13" xfId="1" applyNumberFormat="1" applyFont="1"/>
    <xf numFmtId="9" fontId="19" fillId="0" borderId="13" xfId="1" applyNumberFormat="1" applyFont="1"/>
    <xf numFmtId="4" fontId="14" fillId="0" borderId="13" xfId="53" applyNumberFormat="1" applyFont="1"/>
    <xf numFmtId="3" fontId="21" fillId="8" borderId="27" xfId="60" applyNumberFormat="1" applyFont="1" applyFill="1" applyBorder="1" applyAlignment="1">
      <alignment horizontal="right" vertical="center" wrapText="1" indent="1"/>
    </xf>
    <xf numFmtId="3" fontId="21" fillId="8" borderId="27" xfId="84" applyNumberFormat="1" applyFont="1" applyFill="1" applyBorder="1" applyAlignment="1">
      <alignment horizontal="right" vertical="center"/>
    </xf>
    <xf numFmtId="3" fontId="19" fillId="0" borderId="27" xfId="84" applyNumberFormat="1" applyFont="1" applyBorder="1" applyAlignment="1">
      <alignment horizontal="right" vertical="center" wrapText="1" indent="1"/>
    </xf>
    <xf numFmtId="3" fontId="19" fillId="0" borderId="27" xfId="84" applyNumberFormat="1" applyFont="1" applyBorder="1" applyAlignment="1">
      <alignment horizontal="right" vertical="center" indent="1"/>
    </xf>
    <xf numFmtId="4" fontId="20" fillId="0" borderId="27" xfId="84" applyNumberFormat="1" applyFont="1" applyBorder="1" applyAlignment="1">
      <alignment horizontal="right" vertical="center" wrapText="1" indent="1"/>
    </xf>
    <xf numFmtId="4" fontId="20" fillId="0" borderId="31" xfId="84" applyNumberFormat="1" applyFont="1" applyBorder="1" applyAlignment="1">
      <alignment horizontal="right" vertical="center" wrapText="1" indent="1"/>
    </xf>
    <xf numFmtId="4" fontId="22" fillId="0" borderId="13" xfId="107" applyNumberFormat="1" applyFont="1" applyAlignment="1" applyProtection="1">
      <alignment vertical="top"/>
      <protection locked="0"/>
    </xf>
    <xf numFmtId="0" fontId="8" fillId="2" borderId="1" xfId="0" applyFont="1" applyFill="1" applyBorder="1" applyAlignment="1">
      <alignment horizontal="center" vertical="center"/>
    </xf>
    <xf numFmtId="0" fontId="9" fillId="0" borderId="20" xfId="0" applyFont="1" applyBorder="1"/>
    <xf numFmtId="0" fontId="8" fillId="2" borderId="2" xfId="0" applyFont="1" applyFill="1" applyBorder="1" applyAlignment="1">
      <alignment horizontal="center" vertical="center"/>
    </xf>
    <xf numFmtId="0" fontId="9" fillId="0" borderId="13" xfId="0" applyFont="1" applyBorder="1"/>
    <xf numFmtId="0" fontId="10" fillId="0" borderId="0" xfId="0" applyFont="1" applyAlignment="1">
      <alignment horizontal="left" vertical="top" wrapText="1"/>
    </xf>
    <xf numFmtId="0" fontId="0" fillId="0" borderId="0" xfId="0"/>
    <xf numFmtId="0" fontId="8" fillId="2" borderId="21" xfId="0" applyFont="1" applyFill="1" applyBorder="1" applyAlignment="1">
      <alignment horizontal="center" vertical="center"/>
    </xf>
    <xf numFmtId="0" fontId="9" fillId="0" borderId="3" xfId="0" applyFont="1" applyBorder="1"/>
    <xf numFmtId="0" fontId="13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0" borderId="14" xfId="0" applyFont="1" applyBorder="1"/>
    <xf numFmtId="0" fontId="9" fillId="0" borderId="15" xfId="0" applyFont="1" applyBorder="1"/>
    <xf numFmtId="0" fontId="9" fillId="0" borderId="4" xfId="0" applyFont="1" applyBorder="1"/>
    <xf numFmtId="0" fontId="8" fillId="2" borderId="18" xfId="0" applyFont="1" applyFill="1" applyBorder="1" applyAlignment="1">
      <alignment horizontal="center" vertical="center"/>
    </xf>
    <xf numFmtId="0" fontId="9" fillId="0" borderId="16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7" fillId="7" borderId="22" xfId="0" applyFont="1" applyFill="1" applyBorder="1" applyAlignment="1">
      <alignment horizontal="center" vertical="center" wrapText="1"/>
    </xf>
    <xf numFmtId="0" fontId="9" fillId="0" borderId="23" xfId="0" applyFont="1" applyBorder="1"/>
  </cellXfs>
  <cellStyles count="119">
    <cellStyle name="Euro" xfId="7" xr:uid="{8D302105-D276-4209-A220-BD2FA6912E34}"/>
    <cellStyle name="Hipervínculo 2" xfId="31" xr:uid="{C8B87AD1-17B6-4AA8-BAF0-7BDFA2749286}"/>
    <cellStyle name="Millares 2" xfId="8" xr:uid="{816F0102-D493-46F3-B702-53EB5099C342}"/>
    <cellStyle name="Millares 2 2" xfId="9" xr:uid="{6D196952-AE6B-48C0-BA21-A05BD3F842BB}"/>
    <cellStyle name="Millares 2 2 2" xfId="34" xr:uid="{4D85E488-6A7E-4C31-99DC-5D9D27EFE46C}"/>
    <cellStyle name="Millares 2 2 2 2" xfId="86" xr:uid="{8307826E-A0BC-4218-BA19-41F1B865E15F}"/>
    <cellStyle name="Millares 2 2 3" xfId="48" xr:uid="{D31A4EBF-5E08-47C1-9A53-2C5A694BDC34}"/>
    <cellStyle name="Millares 2 2 3 2" xfId="100" xr:uid="{4D747D1A-D0A8-4881-8A76-4016F7F07783}"/>
    <cellStyle name="Millares 2 2 4" xfId="62" xr:uid="{D41319B5-13B8-41F4-BC15-78E4CF286F3D}"/>
    <cellStyle name="Millares 2 2 5" xfId="70" xr:uid="{A6B24093-AD4D-4A6E-B198-9B71D67AD080}"/>
    <cellStyle name="Millares 2 2 6" xfId="114" xr:uid="{B82BACCB-A1E3-4E7F-8CFA-2DB3A3DCA8A4}"/>
    <cellStyle name="Millares 2 3" xfId="10" xr:uid="{92C0E23E-FC62-4F8A-B2F2-37A0FACF6419}"/>
    <cellStyle name="Millares 2 3 2" xfId="35" xr:uid="{94EC9A5C-F692-45DD-996B-4A3D870C20B6}"/>
    <cellStyle name="Millares 2 3 2 2" xfId="87" xr:uid="{530BC128-9400-4FC6-9106-EC7AB9644603}"/>
    <cellStyle name="Millares 2 3 3" xfId="49" xr:uid="{7B5DBB85-0487-485A-95F6-047258961ECF}"/>
    <cellStyle name="Millares 2 3 3 2" xfId="101" xr:uid="{A9A43EF1-311E-410E-BE35-3CB9C7A4CB4B}"/>
    <cellStyle name="Millares 2 3 4" xfId="63" xr:uid="{34AAB983-94F3-4377-AD70-C62967126DFA}"/>
    <cellStyle name="Millares 2 3 5" xfId="71" xr:uid="{CF3909FB-804C-4EEE-B87E-AA311C6B6646}"/>
    <cellStyle name="Millares 2 3 6" xfId="115" xr:uid="{3B1237F2-081A-422E-A454-AFD3E3EF2BE9}"/>
    <cellStyle name="Millares 2 4" xfId="22" xr:uid="{64C26AB4-2A4D-4FA4-BAC5-88E8D343C7AD}"/>
    <cellStyle name="Millares 2 4 2" xfId="79" xr:uid="{ED10767A-FC95-40AB-A7D5-8F4E5C9E0C30}"/>
    <cellStyle name="Millares 2 5" xfId="24" xr:uid="{2D0DA92C-1A1A-4A26-8EAA-785E0705B50D}"/>
    <cellStyle name="Millares 2 5 2" xfId="81" xr:uid="{4D1C939E-DD85-46A7-B855-25EB6915725A}"/>
    <cellStyle name="Millares 2 6" xfId="40" xr:uid="{8827BBDA-DC1B-447E-95DA-D79F71A14AE4}"/>
    <cellStyle name="Millares 2 6 2" xfId="92" xr:uid="{9780B898-6EE7-44F3-82AB-BF2723E27E63}"/>
    <cellStyle name="Millares 2 7" xfId="54" xr:uid="{A2849FE2-948D-4D5F-AA48-8153BE5BE8E4}"/>
    <cellStyle name="Millares 2 8" xfId="69" xr:uid="{2647A7B0-3B03-4737-872B-AFC9B5E9671F}"/>
    <cellStyle name="Millares 2 9" xfId="106" xr:uid="{ECA6B960-A4EC-43B0-B783-997D385E142D}"/>
    <cellStyle name="Millares 3" xfId="3" xr:uid="{C6AE1331-ED6F-4173-960B-0A0622732DA8}"/>
    <cellStyle name="Millares 3 2" xfId="11" xr:uid="{91D41517-34FB-4A56-953A-37DFC07FDF81}"/>
    <cellStyle name="Millares 3 2 2" xfId="72" xr:uid="{7DD6689C-E430-46A6-B06D-294863A7AAE4}"/>
    <cellStyle name="Millares 3 3" xfId="38" xr:uid="{19D7575C-7AE4-4923-B8F0-692E35DF8BBE}"/>
    <cellStyle name="Millares 3 3 2" xfId="90" xr:uid="{9EE209A9-E83D-47E4-B62D-CFDC1043E73B}"/>
    <cellStyle name="Millares 3 4" xfId="52" xr:uid="{C8BBB730-38A6-4B4E-B5DB-638A3887D8DF}"/>
    <cellStyle name="Millares 3 4 2" xfId="104" xr:uid="{348A3E4C-3DCD-47C3-8FA6-D405DEFDF70C}"/>
    <cellStyle name="Millares 3 5" xfId="66" xr:uid="{ACC01193-60F5-42F3-AFD0-CFDFFF99F4AD}"/>
    <cellStyle name="Millares 3 6" xfId="68" xr:uid="{41A901E1-4E5C-4AA4-9A68-92099231F4C3}"/>
    <cellStyle name="Millares 3 7" xfId="118" xr:uid="{5C2EFE17-E163-4798-AFE7-8D98FF8D0E2E}"/>
    <cellStyle name="Millares 4" xfId="36" xr:uid="{01644C7E-DDA4-402E-8230-7D1948919638}"/>
    <cellStyle name="Millares 4 2" xfId="50" xr:uid="{C1A3D01D-7347-4733-AF48-9DC244969BFF}"/>
    <cellStyle name="Millares 4 2 2" xfId="102" xr:uid="{D63559B0-E5D2-401B-9ABF-260DD708DF54}"/>
    <cellStyle name="Millares 4 3" xfId="64" xr:uid="{5AE0B968-081D-4C88-AF21-76C6BD1B3882}"/>
    <cellStyle name="Millares 4 4" xfId="88" xr:uid="{DDB7F0D5-8129-4C90-AD45-6BADC95CA63A}"/>
    <cellStyle name="Millares 4 5" xfId="116" xr:uid="{CC9BCEDD-B499-4468-8F03-2601F8524937}"/>
    <cellStyle name="Millares 5" xfId="37" xr:uid="{4BA416BE-295E-4755-9B30-FB97D83089B8}"/>
    <cellStyle name="Millares 5 2" xfId="89" xr:uid="{4B3F0918-8C98-441A-84C5-4EA16EF14B79}"/>
    <cellStyle name="Millares 6" xfId="51" xr:uid="{9A95D25E-D134-4122-A2A5-C552D489DEE0}"/>
    <cellStyle name="Millares 6 2" xfId="103" xr:uid="{D8549545-1991-4C52-838E-B82848ED8561}"/>
    <cellStyle name="Millares 7" xfId="65" xr:uid="{9BD5C4A2-42F1-434B-9D42-D4CDAC0E4258}"/>
    <cellStyle name="Millares 8" xfId="117" xr:uid="{D9BB9A7C-E316-49E0-BD32-22414CE3906C}"/>
    <cellStyle name="Moneda 2" xfId="12" xr:uid="{CA976FCF-A70D-4411-83E0-3C457CA53EF5}"/>
    <cellStyle name="Moneda 2 2" xfId="73" xr:uid="{C6FFFC12-3AC0-456B-B0BA-20DB7137ADDE}"/>
    <cellStyle name="Normal" xfId="0" builtinId="0"/>
    <cellStyle name="Normal 10" xfId="53" xr:uid="{E20FBC34-B305-44D8-A63A-2D61785369E0}"/>
    <cellStyle name="Normal 11" xfId="67" xr:uid="{C10FDE2B-692F-4E4F-A115-81328270A55C}"/>
    <cellStyle name="Normal 12" xfId="105" xr:uid="{ADFC1B36-149D-4F7A-84FA-F6B96FA8378B}"/>
    <cellStyle name="Normal 2" xfId="4" xr:uid="{48C5BAFD-FEC7-4C89-A438-AC8089EC23EE}"/>
    <cellStyle name="Normal 2 2" xfId="14" xr:uid="{384734FB-4A58-4ADF-A007-5B73A676C54F}"/>
    <cellStyle name="Normal 2 3" xfId="2" xr:uid="{574C78C2-3EB6-4DD0-A372-BC9137838180}"/>
    <cellStyle name="Normal 2 4" xfId="13" xr:uid="{997FE898-F020-4FF8-A99F-98C0679E0B7C}"/>
    <cellStyle name="Normal 2 4 2" xfId="74" xr:uid="{AC4037B4-974B-459B-A05E-67D67F5DB649}"/>
    <cellStyle name="Normal 2 5" xfId="25" xr:uid="{C720F10E-99A5-4976-93F4-CB3143F731A0}"/>
    <cellStyle name="Normal 2 5 2" xfId="82" xr:uid="{EAC1BE75-5C06-42D4-B7BF-6374E315AA8E}"/>
    <cellStyle name="Normal 2 6" xfId="41" xr:uid="{6ACD4AA8-CABD-4329-8121-A3203660CA8D}"/>
    <cellStyle name="Normal 2 6 2" xfId="93" xr:uid="{1B49EA6D-913D-436C-A7FF-B454B21155B3}"/>
    <cellStyle name="Normal 2 7" xfId="55" xr:uid="{0261F95C-6646-4C80-9D64-B2750A9BD991}"/>
    <cellStyle name="Normal 2 8" xfId="107" xr:uid="{328B4733-D04F-420E-BCC2-B1BB2B907784}"/>
    <cellStyle name="Normal 3" xfId="15" xr:uid="{B5D99AF4-6922-44EE-B146-3B1F8C07F3AF}"/>
    <cellStyle name="Normal 3 2" xfId="30" xr:uid="{9EA822FF-4D1C-4703-8038-278714581081}"/>
    <cellStyle name="Normal 3 2 2" xfId="5" xr:uid="{030EF41C-D02F-4AE6-A572-2208FCBEFDFF}"/>
    <cellStyle name="Normal 3 2 2 2" xfId="32" xr:uid="{5BAA4F6C-E8C2-4366-89AF-E2FEEFC9932E}"/>
    <cellStyle name="Normal 3 2 2 2 2" xfId="84" xr:uid="{43D7B9D4-536A-461F-B53E-4763842EAF06}"/>
    <cellStyle name="Normal 3 2 2 3" xfId="46" xr:uid="{7A8003A4-8EB9-4E9F-AF3C-0FBA608E40AA}"/>
    <cellStyle name="Normal 3 2 2 3 2" xfId="98" xr:uid="{78C4AC07-CB8E-4073-A848-621F0E39C806}"/>
    <cellStyle name="Normal 3 2 2 4" xfId="60" xr:uid="{A242431C-57A4-422A-AF01-BCF27B7D0897}"/>
    <cellStyle name="Normal 3 2 2 5" xfId="112" xr:uid="{E74ADDDC-1BEC-4B6D-9CBD-AFCB06761C21}"/>
    <cellStyle name="Normal 3 2 3" xfId="45" xr:uid="{0FA21C34-1A93-4618-ADB8-C321F9FA4CB6}"/>
    <cellStyle name="Normal 3 2 3 2" xfId="97" xr:uid="{9FBC8FB7-9B17-4FF2-8122-FF1B76E0DB26}"/>
    <cellStyle name="Normal 3 2 4" xfId="59" xr:uid="{7763C5D2-1924-4CB3-80A8-7130DA38B282}"/>
    <cellStyle name="Normal 3 2 5" xfId="111" xr:uid="{09164A70-F929-46E6-ABAB-2AC478C8D40D}"/>
    <cellStyle name="Normal 3 3" xfId="1" xr:uid="{A3F4097C-D2CE-409C-9F91-08B5FFF5A6C3}"/>
    <cellStyle name="Normal 4" xfId="16" xr:uid="{4DC10A79-E6DB-4D8C-828A-63CBF4BD88DF}"/>
    <cellStyle name="Normal 4 2" xfId="17" xr:uid="{0AE0955A-A10B-4412-9204-66A278CE2D4C}"/>
    <cellStyle name="Normal 4 3" xfId="26" xr:uid="{C02B576A-C15B-435C-9012-DBA6DD41C8B4}"/>
    <cellStyle name="Normal 4 4" xfId="75" xr:uid="{5671B14B-3C7A-4A43-87BA-B9017BD4A508}"/>
    <cellStyle name="Normal 5" xfId="18" xr:uid="{C9667A6A-2B47-4409-9F4A-3FCC5281CF48}"/>
    <cellStyle name="Normal 5 2" xfId="19" xr:uid="{9D6DFE26-A44C-4947-90C4-D7A747227199}"/>
    <cellStyle name="Normal 5 3" xfId="27" xr:uid="{4FB5662F-AB4A-4F53-9680-AE961CA9C86E}"/>
    <cellStyle name="Normal 5 3 2" xfId="83" xr:uid="{3456E82E-7C49-4EA6-B1FF-D7FA2B9CBA0F}"/>
    <cellStyle name="Normal 5 4" xfId="42" xr:uid="{8230CA8A-EB98-4106-B83F-DB6B19C51D61}"/>
    <cellStyle name="Normal 5 4 2" xfId="94" xr:uid="{C73B6E24-30C0-4C93-AFF7-447C9395DE26}"/>
    <cellStyle name="Normal 5 5" xfId="56" xr:uid="{37CF5FF2-FBBB-4ADD-9ED3-981280DCB0B0}"/>
    <cellStyle name="Normal 5 6" xfId="76" xr:uid="{9E97C6D6-1F38-4D59-8C5F-B1BE1DB02F4C}"/>
    <cellStyle name="Normal 5 7" xfId="108" xr:uid="{75E6C629-B93A-4437-9C3B-5843DF7D7519}"/>
    <cellStyle name="Normal 56" xfId="28" xr:uid="{5408B82F-8607-4DAD-ABE5-507C2FFB9100}"/>
    <cellStyle name="Normal 56 2" xfId="43" xr:uid="{AE55D150-107C-449C-8C7F-8226F5C3EC36}"/>
    <cellStyle name="Normal 56 2 2" xfId="95" xr:uid="{ADCFC62D-E5C0-4283-A381-EAB33B1C8927}"/>
    <cellStyle name="Normal 56 3" xfId="57" xr:uid="{C080F22B-23BA-4742-B337-51389124533D}"/>
    <cellStyle name="Normal 56 4" xfId="109" xr:uid="{C969D8D0-A99E-4FFE-B124-99D8EF9BD3E5}"/>
    <cellStyle name="Normal 6" xfId="20" xr:uid="{CED055B2-8643-44FB-8158-07D6192C0224}"/>
    <cellStyle name="Normal 6 2" xfId="21" xr:uid="{F7A1A96E-503D-4BFF-ADA5-111E9F48C314}"/>
    <cellStyle name="Normal 6 2 2" xfId="78" xr:uid="{448C4162-8D77-4084-8EED-89A657A3A4C2}"/>
    <cellStyle name="Normal 6 3" xfId="77" xr:uid="{2F6295DB-F6C8-41E4-98FF-2CD070326D2B}"/>
    <cellStyle name="Normal 7" xfId="6" xr:uid="{3075A2B2-4603-4436-BE8D-B17D5DA97AD8}"/>
    <cellStyle name="Normal 8" xfId="23" xr:uid="{F86128C8-EFB4-474B-8E06-9AB43B651759}"/>
    <cellStyle name="Normal 8 2" xfId="80" xr:uid="{ABED666F-A791-4A2D-8DA9-4CE6BA87D442}"/>
    <cellStyle name="Normal 9" xfId="39" xr:uid="{41B4FF13-62E5-4F04-9931-C6EC6971F545}"/>
    <cellStyle name="Normal 9 2" xfId="91" xr:uid="{4A6DD44C-9C15-42B1-BDFA-89D180ECF0C7}"/>
    <cellStyle name="Porcentaje 2" xfId="29" xr:uid="{823886FE-4FE0-4A87-BE60-A313AA337B96}"/>
    <cellStyle name="Porcentaje 2 2" xfId="44" xr:uid="{B3DE00A4-0F07-495F-ACE0-8828BD221977}"/>
    <cellStyle name="Porcentaje 2 2 2" xfId="96" xr:uid="{78B6E351-1531-47EB-A24F-2FD0AD144F66}"/>
    <cellStyle name="Porcentaje 2 3" xfId="58" xr:uid="{CD816006-4119-46ED-A488-57BF271C50D1}"/>
    <cellStyle name="Porcentaje 2 4" xfId="110" xr:uid="{006030C6-068D-411C-9FC6-CED93FDDDCE6}"/>
    <cellStyle name="Porcentaje 3" xfId="33" xr:uid="{063AB2B8-DAAD-4579-8175-94885DAB004B}"/>
    <cellStyle name="Porcentaje 3 2" xfId="85" xr:uid="{6E9457BB-49ED-40A6-875D-90A5E88F86FE}"/>
    <cellStyle name="Porcentaje 4" xfId="47" xr:uid="{4A9268F3-AA4F-415E-B856-05A5E953A82D}"/>
    <cellStyle name="Porcentaje 4 2" xfId="99" xr:uid="{7722A5E5-E44E-45CF-8795-5B00738927F0}"/>
    <cellStyle name="Porcentaje 5" xfId="61" xr:uid="{82CB72A7-1CDE-4527-9D99-6E353F84901D}"/>
    <cellStyle name="Porcentaje 6" xfId="113" xr:uid="{63B92AC8-99BF-4754-B37F-DB73B7D8BF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6"/>
  <sheetViews>
    <sheetView workbookViewId="0">
      <selection activeCell="C11" sqref="C11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120" t="s">
        <v>585</v>
      </c>
      <c r="B1" s="121"/>
      <c r="C1" s="65" t="s">
        <v>0</v>
      </c>
      <c r="D1" s="66">
        <v>2024</v>
      </c>
    </row>
    <row r="2" spans="1:4" ht="11.25" customHeight="1">
      <c r="A2" s="122" t="s">
        <v>1</v>
      </c>
      <c r="B2" s="123"/>
      <c r="C2" s="67" t="s">
        <v>2</v>
      </c>
      <c r="D2" s="68" t="s">
        <v>3</v>
      </c>
    </row>
    <row r="3" spans="1:4" ht="11.25" customHeight="1">
      <c r="A3" s="122" t="s">
        <v>592</v>
      </c>
      <c r="B3" s="123"/>
      <c r="C3" s="67" t="s">
        <v>4</v>
      </c>
      <c r="D3" s="69" t="s">
        <v>593</v>
      </c>
    </row>
    <row r="4" spans="1:4" ht="11.25" customHeight="1">
      <c r="A4" s="126" t="s">
        <v>5</v>
      </c>
      <c r="B4" s="127"/>
      <c r="C4" s="2"/>
      <c r="D4" s="3"/>
    </row>
    <row r="5" spans="1:4" ht="15" customHeight="1">
      <c r="A5" s="4" t="s">
        <v>6</v>
      </c>
      <c r="B5" s="5" t="s">
        <v>7</v>
      </c>
      <c r="C5" s="1"/>
      <c r="D5" s="1"/>
    </row>
    <row r="6" spans="1:4" ht="9.75" customHeight="1">
      <c r="A6" s="6"/>
      <c r="B6" s="7"/>
      <c r="C6" s="1"/>
      <c r="D6" s="1"/>
    </row>
    <row r="7" spans="1:4" ht="9.75" customHeight="1">
      <c r="A7" s="8"/>
      <c r="B7" s="9" t="s">
        <v>8</v>
      </c>
      <c r="C7" s="1"/>
      <c r="D7" s="1"/>
    </row>
    <row r="8" spans="1:4" ht="9.75" customHeight="1">
      <c r="A8" s="8"/>
      <c r="B8" s="9"/>
      <c r="C8" s="1"/>
      <c r="D8" s="1"/>
    </row>
    <row r="9" spans="1:4" ht="9.75" customHeight="1">
      <c r="A9" s="8"/>
      <c r="B9" s="10" t="s">
        <v>9</v>
      </c>
      <c r="C9" s="1"/>
      <c r="D9" s="1"/>
    </row>
    <row r="10" spans="1:4" ht="9.75" customHeight="1">
      <c r="A10" s="11" t="s">
        <v>10</v>
      </c>
      <c r="B10" s="12" t="s">
        <v>11</v>
      </c>
      <c r="C10" s="1"/>
      <c r="D10" s="1"/>
    </row>
    <row r="11" spans="1:4" ht="9.75" customHeight="1">
      <c r="A11" s="11" t="s">
        <v>12</v>
      </c>
      <c r="B11" s="12" t="s">
        <v>13</v>
      </c>
      <c r="C11" s="1"/>
      <c r="D11" s="1"/>
    </row>
    <row r="12" spans="1:4" ht="9.75" customHeight="1">
      <c r="A12" s="11" t="s">
        <v>14</v>
      </c>
      <c r="B12" s="12" t="s">
        <v>15</v>
      </c>
      <c r="C12" s="1"/>
      <c r="D12" s="1"/>
    </row>
    <row r="13" spans="1:4" ht="9.75" customHeight="1">
      <c r="A13" s="11" t="s">
        <v>16</v>
      </c>
      <c r="B13" s="12" t="s">
        <v>17</v>
      </c>
      <c r="C13" s="1"/>
      <c r="D13" s="1"/>
    </row>
    <row r="14" spans="1:4" ht="9.75" customHeight="1">
      <c r="A14" s="11" t="s">
        <v>18</v>
      </c>
      <c r="B14" s="12" t="s">
        <v>19</v>
      </c>
      <c r="C14" s="1"/>
      <c r="D14" s="1"/>
    </row>
    <row r="15" spans="1:4" ht="9.75" customHeight="1">
      <c r="A15" s="11" t="s">
        <v>20</v>
      </c>
      <c r="B15" s="12" t="s">
        <v>21</v>
      </c>
      <c r="C15" s="1"/>
      <c r="D15" s="1"/>
    </row>
    <row r="16" spans="1:4" ht="9.75" customHeight="1">
      <c r="A16" s="11" t="s">
        <v>22</v>
      </c>
      <c r="B16" s="12" t="s">
        <v>23</v>
      </c>
      <c r="C16" s="1"/>
      <c r="D16" s="1"/>
    </row>
    <row r="17" spans="1:2" ht="9.75" customHeight="1">
      <c r="A17" s="11" t="s">
        <v>24</v>
      </c>
      <c r="B17" s="12" t="s">
        <v>25</v>
      </c>
    </row>
    <row r="18" spans="1:2" ht="9.75" customHeight="1">
      <c r="A18" s="11" t="s">
        <v>26</v>
      </c>
      <c r="B18" s="12" t="s">
        <v>27</v>
      </c>
    </row>
    <row r="19" spans="1:2" ht="9.75" customHeight="1">
      <c r="A19" s="11" t="s">
        <v>28</v>
      </c>
      <c r="B19" s="12" t="s">
        <v>29</v>
      </c>
    </row>
    <row r="20" spans="1:2" ht="9.75" customHeight="1">
      <c r="A20" s="11" t="s">
        <v>30</v>
      </c>
      <c r="B20" s="12" t="s">
        <v>31</v>
      </c>
    </row>
    <row r="21" spans="1:2" ht="9.75" customHeight="1">
      <c r="A21" s="11" t="s">
        <v>32</v>
      </c>
      <c r="B21" s="12" t="s">
        <v>33</v>
      </c>
    </row>
    <row r="22" spans="1:2" ht="9.75" customHeight="1">
      <c r="A22" s="11" t="s">
        <v>34</v>
      </c>
      <c r="B22" s="12" t="s">
        <v>35</v>
      </c>
    </row>
    <row r="23" spans="1:2" ht="9.75" customHeight="1">
      <c r="A23" s="11" t="s">
        <v>36</v>
      </c>
      <c r="B23" s="12" t="s">
        <v>37</v>
      </c>
    </row>
    <row r="24" spans="1:2" ht="9.75" customHeight="1">
      <c r="A24" s="11" t="s">
        <v>38</v>
      </c>
      <c r="B24" s="12" t="s">
        <v>39</v>
      </c>
    </row>
    <row r="25" spans="1:2" ht="9.75" customHeight="1">
      <c r="A25" s="11" t="s">
        <v>40</v>
      </c>
      <c r="B25" s="12" t="s">
        <v>41</v>
      </c>
    </row>
    <row r="26" spans="1:2" ht="9.75" customHeight="1">
      <c r="A26" s="11" t="s">
        <v>42</v>
      </c>
      <c r="B26" s="12" t="s">
        <v>43</v>
      </c>
    </row>
    <row r="27" spans="1:2" ht="9.75" customHeight="1">
      <c r="A27" s="11" t="s">
        <v>44</v>
      </c>
      <c r="B27" s="12" t="s">
        <v>45</v>
      </c>
    </row>
    <row r="28" spans="1:2" ht="9.75" customHeight="1">
      <c r="A28" s="11" t="s">
        <v>46</v>
      </c>
      <c r="B28" s="12" t="s">
        <v>47</v>
      </c>
    </row>
    <row r="29" spans="1:2" ht="9.75" customHeight="1">
      <c r="A29" s="11" t="s">
        <v>48</v>
      </c>
      <c r="B29" s="12" t="s">
        <v>49</v>
      </c>
    </row>
    <row r="30" spans="1:2" ht="9.75" customHeight="1">
      <c r="A30" s="11" t="s">
        <v>50</v>
      </c>
      <c r="B30" s="12" t="s">
        <v>51</v>
      </c>
    </row>
    <row r="31" spans="1:2" ht="9.75" customHeight="1">
      <c r="A31" s="11" t="s">
        <v>52</v>
      </c>
      <c r="B31" s="12" t="s">
        <v>53</v>
      </c>
    </row>
    <row r="32" spans="1:2" ht="9.75" customHeight="1">
      <c r="A32" s="11" t="s">
        <v>54</v>
      </c>
      <c r="B32" s="12" t="s">
        <v>55</v>
      </c>
    </row>
    <row r="33" spans="1:2" ht="15" customHeight="1">
      <c r="A33" s="98"/>
      <c r="B33" s="99"/>
    </row>
    <row r="34" spans="1:2" ht="15" customHeight="1">
      <c r="A34" s="98"/>
      <c r="B34" s="99"/>
    </row>
    <row r="35" spans="1:2" ht="9.75" customHeight="1">
      <c r="A35" s="11" t="s">
        <v>56</v>
      </c>
      <c r="B35" s="70" t="s">
        <v>57</v>
      </c>
    </row>
    <row r="36" spans="1:2" ht="9.75" customHeight="1">
      <c r="A36" s="11" t="s">
        <v>58</v>
      </c>
      <c r="B36" s="70" t="s">
        <v>59</v>
      </c>
    </row>
    <row r="37" spans="1:2" ht="9.75" customHeight="1">
      <c r="A37" s="8"/>
      <c r="B37" s="12"/>
    </row>
    <row r="38" spans="1:2" ht="9.75" customHeight="1">
      <c r="A38" s="8"/>
      <c r="B38" s="9" t="s">
        <v>60</v>
      </c>
    </row>
    <row r="39" spans="1:2" ht="9.75" customHeight="1">
      <c r="A39" s="8" t="s">
        <v>61</v>
      </c>
      <c r="B39" s="70" t="s">
        <v>62</v>
      </c>
    </row>
    <row r="40" spans="1:2" ht="9.75" customHeight="1">
      <c r="A40" s="8"/>
      <c r="B40" s="70" t="s">
        <v>63</v>
      </c>
    </row>
    <row r="41" spans="1:2" ht="9.75" customHeight="1">
      <c r="A41" s="8"/>
      <c r="B41" s="13" t="s">
        <v>64</v>
      </c>
    </row>
    <row r="42" spans="1:2" ht="9.75" customHeight="1">
      <c r="A42" s="8"/>
      <c r="B42" s="13" t="s">
        <v>65</v>
      </c>
    </row>
    <row r="43" spans="1:2" ht="9.75" customHeight="1">
      <c r="A43" s="14"/>
      <c r="B43" s="15"/>
    </row>
    <row r="44" spans="1:2" ht="9.75" customHeight="1">
      <c r="A44" s="1"/>
      <c r="B44" s="1"/>
    </row>
    <row r="45" spans="1:2" ht="32.25" customHeight="1">
      <c r="A45" s="124" t="s">
        <v>66</v>
      </c>
      <c r="B45" s="125"/>
    </row>
    <row r="47" spans="1:2" ht="15" customHeight="1">
      <c r="B47" s="102"/>
    </row>
    <row r="48" spans="1:2" ht="15" customHeight="1">
      <c r="B48" s="100" t="s">
        <v>590</v>
      </c>
    </row>
    <row r="49" spans="2:2" ht="60" customHeight="1">
      <c r="B49" s="101" t="s">
        <v>591</v>
      </c>
    </row>
    <row r="50" spans="2:2" ht="15" customHeight="1">
      <c r="B50" s="100" t="s">
        <v>586</v>
      </c>
    </row>
    <row r="51" spans="2:2" ht="15" customHeight="1">
      <c r="B51" s="100" t="s">
        <v>587</v>
      </c>
    </row>
    <row r="54" spans="2:2" ht="15" customHeight="1">
      <c r="B54" s="104"/>
    </row>
    <row r="55" spans="2:2" ht="15" customHeight="1">
      <c r="B55" s="100" t="s">
        <v>588</v>
      </c>
    </row>
    <row r="56" spans="2:2" ht="15" customHeight="1">
      <c r="B56" s="103" t="s">
        <v>589</v>
      </c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74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workbookViewId="0">
      <selection activeCell="C212" sqref="C212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28" t="str">
        <f>ESF!A1</f>
        <v>MUNICIPIO MOROLEON GUANAJUATO</v>
      </c>
      <c r="B1" s="123"/>
      <c r="C1" s="123"/>
      <c r="D1" s="71" t="s">
        <v>0</v>
      </c>
      <c r="E1" s="72">
        <f>'Notas a los Edos Financieros'!D1</f>
        <v>2024</v>
      </c>
    </row>
    <row r="2" spans="1:5" ht="11.25" customHeight="1">
      <c r="A2" s="128" t="s">
        <v>67</v>
      </c>
      <c r="B2" s="123"/>
      <c r="C2" s="123"/>
      <c r="D2" s="71" t="s">
        <v>2</v>
      </c>
      <c r="E2" s="72" t="str">
        <f>'Notas a los Edos Financieros'!D2</f>
        <v>Trimestral</v>
      </c>
    </row>
    <row r="3" spans="1:5" ht="11.25" customHeight="1">
      <c r="A3" s="128" t="str">
        <f>ESF!A3</f>
        <v>Del 1 de Enero al 31 de Diciembre de 2024</v>
      </c>
      <c r="B3" s="123"/>
      <c r="C3" s="123"/>
      <c r="D3" s="71" t="s">
        <v>4</v>
      </c>
      <c r="E3" s="72" t="str">
        <f>'Notas a los Edos Financieros'!D3</f>
        <v>Cuenta Pública</v>
      </c>
    </row>
    <row r="4" spans="1:5" ht="11.25" customHeight="1">
      <c r="A4" s="128" t="s">
        <v>5</v>
      </c>
      <c r="B4" s="123"/>
      <c r="C4" s="123"/>
      <c r="D4" s="73"/>
      <c r="E4" s="73"/>
    </row>
    <row r="5" spans="1:5" ht="9.75" customHeight="1">
      <c r="A5" s="74" t="s">
        <v>68</v>
      </c>
      <c r="B5" s="75"/>
      <c r="C5" s="75"/>
      <c r="D5" s="76"/>
      <c r="E5" s="75"/>
    </row>
    <row r="6" spans="1:5" ht="9.75" customHeight="1">
      <c r="A6" s="16"/>
      <c r="B6" s="16"/>
      <c r="C6" s="16"/>
      <c r="D6" s="17"/>
      <c r="E6" s="16"/>
    </row>
    <row r="7" spans="1:5" ht="9.75" customHeight="1">
      <c r="A7" s="75" t="s">
        <v>69</v>
      </c>
      <c r="B7" s="75"/>
      <c r="C7" s="75"/>
      <c r="D7" s="76"/>
      <c r="E7" s="75"/>
    </row>
    <row r="8" spans="1:5" ht="9.75" customHeight="1">
      <c r="A8" s="77" t="s">
        <v>70</v>
      </c>
      <c r="B8" s="77" t="s">
        <v>71</v>
      </c>
      <c r="C8" s="78" t="s">
        <v>72</v>
      </c>
      <c r="D8" s="79" t="s">
        <v>73</v>
      </c>
      <c r="E8" s="78" t="s">
        <v>74</v>
      </c>
    </row>
    <row r="9" spans="1:5" ht="13.5" customHeight="1">
      <c r="A9" s="18">
        <v>4000</v>
      </c>
      <c r="B9" s="19" t="s">
        <v>11</v>
      </c>
      <c r="C9" s="109">
        <f>SUM(C10+C57+C69)</f>
        <v>340999623.55000001</v>
      </c>
      <c r="D9" s="110">
        <v>1</v>
      </c>
      <c r="E9" s="16"/>
    </row>
    <row r="10" spans="1:5" ht="13.5" customHeight="1">
      <c r="A10" s="18">
        <v>4100</v>
      </c>
      <c r="B10" s="19" t="s">
        <v>75</v>
      </c>
      <c r="C10" s="109">
        <f>SUM(C11+C21+C27+C30+C36+C39+C48)</f>
        <v>77757619.700000003</v>
      </c>
      <c r="D10" s="110">
        <f>C10/$C$9</f>
        <v>0.22802846199798979</v>
      </c>
      <c r="E10" s="16"/>
    </row>
    <row r="11" spans="1:5" ht="13.5" customHeight="1">
      <c r="A11" s="18">
        <v>4110</v>
      </c>
      <c r="B11" s="19" t="s">
        <v>76</v>
      </c>
      <c r="C11" s="109">
        <f>SUM(C12:C20)</f>
        <v>36371793.25</v>
      </c>
      <c r="D11" s="110">
        <f>C11/$C$9</f>
        <v>0.10666226804401996</v>
      </c>
      <c r="E11" s="16"/>
    </row>
    <row r="12" spans="1:5" ht="13.5" customHeight="1">
      <c r="A12" s="20">
        <v>4111</v>
      </c>
      <c r="B12" s="1" t="s">
        <v>77</v>
      </c>
      <c r="C12" s="93">
        <v>0</v>
      </c>
      <c r="D12" s="111">
        <f>C12/$C$9</f>
        <v>0</v>
      </c>
      <c r="E12" s="16"/>
    </row>
    <row r="13" spans="1:5" ht="13.5" customHeight="1">
      <c r="A13" s="20">
        <v>4112</v>
      </c>
      <c r="B13" s="1" t="s">
        <v>78</v>
      </c>
      <c r="C13" s="93">
        <v>35234059.840000004</v>
      </c>
      <c r="D13" s="111">
        <f>C13/$C$9</f>
        <v>0.10332580274779603</v>
      </c>
      <c r="E13" s="16"/>
    </row>
    <row r="14" spans="1:5" ht="13.5" customHeight="1">
      <c r="A14" s="20">
        <v>4113</v>
      </c>
      <c r="B14" s="1" t="s">
        <v>79</v>
      </c>
      <c r="C14" s="93">
        <v>284088.11</v>
      </c>
      <c r="D14" s="111">
        <f t="shared" ref="D14:D77" si="0">C14/$C$9</f>
        <v>8.3310388158931432E-4</v>
      </c>
      <c r="E14" s="16"/>
    </row>
    <row r="15" spans="1:5" ht="13.5" customHeight="1">
      <c r="A15" s="20">
        <v>4114</v>
      </c>
      <c r="B15" s="1" t="s">
        <v>80</v>
      </c>
      <c r="C15" s="93">
        <v>0</v>
      </c>
      <c r="D15" s="111">
        <f t="shared" si="0"/>
        <v>0</v>
      </c>
      <c r="E15" s="16"/>
    </row>
    <row r="16" spans="1:5" ht="13.5" customHeight="1">
      <c r="A16" s="20">
        <v>4115</v>
      </c>
      <c r="B16" s="1" t="s">
        <v>81</v>
      </c>
      <c r="C16" s="93">
        <v>0</v>
      </c>
      <c r="D16" s="111">
        <f t="shared" si="0"/>
        <v>0</v>
      </c>
      <c r="E16" s="16"/>
    </row>
    <row r="17" spans="1:5" ht="13.5" customHeight="1">
      <c r="A17" s="20">
        <v>4116</v>
      </c>
      <c r="B17" s="1" t="s">
        <v>82</v>
      </c>
      <c r="C17" s="93">
        <v>0</v>
      </c>
      <c r="D17" s="111">
        <f t="shared" si="0"/>
        <v>0</v>
      </c>
      <c r="E17" s="16"/>
    </row>
    <row r="18" spans="1:5" ht="13.5" customHeight="1">
      <c r="A18" s="20">
        <v>4117</v>
      </c>
      <c r="B18" s="1" t="s">
        <v>83</v>
      </c>
      <c r="C18" s="93">
        <v>853645.3</v>
      </c>
      <c r="D18" s="111">
        <f t="shared" si="0"/>
        <v>2.5033614146346174E-3</v>
      </c>
      <c r="E18" s="16"/>
    </row>
    <row r="19" spans="1:5" ht="13.5" customHeight="1">
      <c r="A19" s="20">
        <v>4118</v>
      </c>
      <c r="B19" s="21" t="s">
        <v>84</v>
      </c>
      <c r="C19" s="93">
        <v>0</v>
      </c>
      <c r="D19" s="111">
        <f t="shared" si="0"/>
        <v>0</v>
      </c>
      <c r="E19" s="16"/>
    </row>
    <row r="20" spans="1:5" ht="13.5" customHeight="1">
      <c r="A20" s="20">
        <v>4119</v>
      </c>
      <c r="B20" s="1" t="s">
        <v>85</v>
      </c>
      <c r="C20" s="93">
        <v>0</v>
      </c>
      <c r="D20" s="111">
        <f t="shared" si="0"/>
        <v>0</v>
      </c>
      <c r="E20" s="16"/>
    </row>
    <row r="21" spans="1:5" ht="13.5" customHeight="1">
      <c r="A21" s="18">
        <v>4120</v>
      </c>
      <c r="B21" s="19" t="s">
        <v>86</v>
      </c>
      <c r="C21" s="109">
        <f>SUM(C22:C26)</f>
        <v>0</v>
      </c>
      <c r="D21" s="111">
        <f t="shared" si="0"/>
        <v>0</v>
      </c>
      <c r="E21" s="16"/>
    </row>
    <row r="22" spans="1:5" ht="13.5" customHeight="1">
      <c r="A22" s="20">
        <v>4121</v>
      </c>
      <c r="B22" s="1" t="s">
        <v>87</v>
      </c>
      <c r="C22" s="93">
        <v>0</v>
      </c>
      <c r="D22" s="111">
        <f t="shared" si="0"/>
        <v>0</v>
      </c>
      <c r="E22" s="16"/>
    </row>
    <row r="23" spans="1:5" ht="13.5" customHeight="1">
      <c r="A23" s="20">
        <v>4122</v>
      </c>
      <c r="B23" s="1" t="s">
        <v>88</v>
      </c>
      <c r="C23" s="93">
        <v>0</v>
      </c>
      <c r="D23" s="111">
        <f t="shared" si="0"/>
        <v>0</v>
      </c>
      <c r="E23" s="16"/>
    </row>
    <row r="24" spans="1:5" ht="13.5" customHeight="1">
      <c r="A24" s="20">
        <v>4123</v>
      </c>
      <c r="B24" s="1" t="s">
        <v>89</v>
      </c>
      <c r="C24" s="93">
        <v>0</v>
      </c>
      <c r="D24" s="111">
        <f t="shared" si="0"/>
        <v>0</v>
      </c>
      <c r="E24" s="16"/>
    </row>
    <row r="25" spans="1:5" ht="13.5" customHeight="1">
      <c r="A25" s="20">
        <v>4124</v>
      </c>
      <c r="B25" s="1" t="s">
        <v>90</v>
      </c>
      <c r="C25" s="93">
        <v>0</v>
      </c>
      <c r="D25" s="111">
        <f t="shared" si="0"/>
        <v>0</v>
      </c>
      <c r="E25" s="16"/>
    </row>
    <row r="26" spans="1:5" ht="13.5" customHeight="1">
      <c r="A26" s="20">
        <v>4129</v>
      </c>
      <c r="B26" s="1" t="s">
        <v>91</v>
      </c>
      <c r="C26" s="93">
        <v>0</v>
      </c>
      <c r="D26" s="111">
        <f t="shared" si="0"/>
        <v>0</v>
      </c>
      <c r="E26" s="16"/>
    </row>
    <row r="27" spans="1:5" ht="13.5" customHeight="1">
      <c r="A27" s="18">
        <v>4130</v>
      </c>
      <c r="B27" s="19" t="s">
        <v>92</v>
      </c>
      <c r="C27" s="109">
        <f>SUM(C28:C29)</f>
        <v>0</v>
      </c>
      <c r="D27" s="111">
        <f t="shared" si="0"/>
        <v>0</v>
      </c>
      <c r="E27" s="16"/>
    </row>
    <row r="28" spans="1:5" ht="13.5" customHeight="1">
      <c r="A28" s="20">
        <v>4131</v>
      </c>
      <c r="B28" s="1" t="s">
        <v>93</v>
      </c>
      <c r="C28" s="93">
        <v>0</v>
      </c>
      <c r="D28" s="111">
        <f t="shared" si="0"/>
        <v>0</v>
      </c>
      <c r="E28" s="16"/>
    </row>
    <row r="29" spans="1:5" ht="13.5" customHeight="1">
      <c r="A29" s="20">
        <v>4132</v>
      </c>
      <c r="B29" s="21" t="s">
        <v>94</v>
      </c>
      <c r="C29" s="93">
        <v>0</v>
      </c>
      <c r="D29" s="111">
        <f t="shared" si="0"/>
        <v>0</v>
      </c>
      <c r="E29" s="16"/>
    </row>
    <row r="30" spans="1:5" ht="13.5" customHeight="1">
      <c r="A30" s="18">
        <v>4140</v>
      </c>
      <c r="B30" s="19" t="s">
        <v>95</v>
      </c>
      <c r="C30" s="109">
        <f>SUM(C31:C35)</f>
        <v>20819858.530000001</v>
      </c>
      <c r="D30" s="111">
        <f t="shared" si="0"/>
        <v>6.1055371009661047E-2</v>
      </c>
      <c r="E30" s="16"/>
    </row>
    <row r="31" spans="1:5" ht="13.5" customHeight="1">
      <c r="A31" s="20">
        <v>4141</v>
      </c>
      <c r="B31" s="1" t="s">
        <v>96</v>
      </c>
      <c r="C31" s="93">
        <v>0</v>
      </c>
      <c r="D31" s="111">
        <f t="shared" si="0"/>
        <v>0</v>
      </c>
      <c r="E31" s="16"/>
    </row>
    <row r="32" spans="1:5" ht="13.5" customHeight="1">
      <c r="A32" s="20">
        <v>4143</v>
      </c>
      <c r="B32" s="1" t="s">
        <v>97</v>
      </c>
      <c r="C32" s="93">
        <v>20819858.530000001</v>
      </c>
      <c r="D32" s="111">
        <f t="shared" si="0"/>
        <v>6.1055371009661047E-2</v>
      </c>
      <c r="E32" s="16"/>
    </row>
    <row r="33" spans="1:5" ht="13.5" customHeight="1">
      <c r="A33" s="20">
        <v>4144</v>
      </c>
      <c r="B33" s="1" t="s">
        <v>98</v>
      </c>
      <c r="C33" s="93">
        <v>0</v>
      </c>
      <c r="D33" s="111">
        <f t="shared" si="0"/>
        <v>0</v>
      </c>
      <c r="E33" s="16"/>
    </row>
    <row r="34" spans="1:5" ht="13.5" customHeight="1">
      <c r="A34" s="20">
        <v>4145</v>
      </c>
      <c r="B34" s="21" t="s">
        <v>99</v>
      </c>
      <c r="C34" s="93">
        <v>0</v>
      </c>
      <c r="D34" s="111">
        <f t="shared" si="0"/>
        <v>0</v>
      </c>
      <c r="E34" s="16"/>
    </row>
    <row r="35" spans="1:5" ht="13.5" customHeight="1">
      <c r="A35" s="20">
        <v>4149</v>
      </c>
      <c r="B35" s="1" t="s">
        <v>100</v>
      </c>
      <c r="C35" s="93">
        <v>0</v>
      </c>
      <c r="D35" s="111">
        <f t="shared" si="0"/>
        <v>0</v>
      </c>
      <c r="E35" s="16"/>
    </row>
    <row r="36" spans="1:5" ht="13.5" customHeight="1">
      <c r="A36" s="18">
        <v>4150</v>
      </c>
      <c r="B36" s="19" t="s">
        <v>101</v>
      </c>
      <c r="C36" s="109">
        <f>SUM(C37:C38)</f>
        <v>16954137.530000001</v>
      </c>
      <c r="D36" s="111">
        <f t="shared" si="0"/>
        <v>4.9718933274757862E-2</v>
      </c>
      <c r="E36" s="16"/>
    </row>
    <row r="37" spans="1:5" ht="13.5" customHeight="1">
      <c r="A37" s="20">
        <v>4151</v>
      </c>
      <c r="B37" s="1" t="s">
        <v>101</v>
      </c>
      <c r="C37" s="93">
        <v>16954137.530000001</v>
      </c>
      <c r="D37" s="111">
        <f t="shared" si="0"/>
        <v>4.9718933274757862E-2</v>
      </c>
      <c r="E37" s="16"/>
    </row>
    <row r="38" spans="1:5" ht="13.5" customHeight="1">
      <c r="A38" s="20">
        <v>4154</v>
      </c>
      <c r="B38" s="21" t="s">
        <v>102</v>
      </c>
      <c r="C38" s="93">
        <v>0</v>
      </c>
      <c r="D38" s="111">
        <f t="shared" si="0"/>
        <v>0</v>
      </c>
      <c r="E38" s="16"/>
    </row>
    <row r="39" spans="1:5" ht="13.5" customHeight="1">
      <c r="A39" s="18">
        <v>4160</v>
      </c>
      <c r="B39" s="19" t="s">
        <v>103</v>
      </c>
      <c r="C39" s="109">
        <f>SUM(C40:C47)</f>
        <v>3611830.3899999997</v>
      </c>
      <c r="D39" s="111">
        <f t="shared" si="0"/>
        <v>1.0591889669550925E-2</v>
      </c>
      <c r="E39" s="16"/>
    </row>
    <row r="40" spans="1:5" ht="13.5" customHeight="1">
      <c r="A40" s="20">
        <v>4161</v>
      </c>
      <c r="B40" s="1" t="s">
        <v>104</v>
      </c>
      <c r="C40" s="93">
        <v>0</v>
      </c>
      <c r="D40" s="111">
        <f t="shared" si="0"/>
        <v>0</v>
      </c>
      <c r="E40" s="16"/>
    </row>
    <row r="41" spans="1:5" ht="13.5" customHeight="1">
      <c r="A41" s="20">
        <v>4162</v>
      </c>
      <c r="B41" s="1" t="s">
        <v>105</v>
      </c>
      <c r="C41" s="93">
        <v>1964675.38</v>
      </c>
      <c r="D41" s="111">
        <f t="shared" si="0"/>
        <v>5.76151773877816E-3</v>
      </c>
      <c r="E41" s="16"/>
    </row>
    <row r="42" spans="1:5" ht="13.5" customHeight="1">
      <c r="A42" s="20">
        <v>4163</v>
      </c>
      <c r="B42" s="1" t="s">
        <v>106</v>
      </c>
      <c r="C42" s="93">
        <v>136196.10999999999</v>
      </c>
      <c r="D42" s="111">
        <f t="shared" si="0"/>
        <v>3.9940252303542458E-4</v>
      </c>
      <c r="E42" s="16"/>
    </row>
    <row r="43" spans="1:5" ht="13.5" customHeight="1">
      <c r="A43" s="20">
        <v>4164</v>
      </c>
      <c r="B43" s="1" t="s">
        <v>107</v>
      </c>
      <c r="C43" s="93">
        <v>78082.55</v>
      </c>
      <c r="D43" s="111">
        <f t="shared" si="0"/>
        <v>2.2898133782998424E-4</v>
      </c>
      <c r="E43" s="16"/>
    </row>
    <row r="44" spans="1:5" ht="13.5" customHeight="1">
      <c r="A44" s="20">
        <v>4165</v>
      </c>
      <c r="B44" s="1" t="s">
        <v>108</v>
      </c>
      <c r="C44" s="93">
        <v>112202.1</v>
      </c>
      <c r="D44" s="111">
        <f t="shared" si="0"/>
        <v>3.2903877966759121E-4</v>
      </c>
      <c r="E44" s="16"/>
    </row>
    <row r="45" spans="1:5" ht="13.5" customHeight="1">
      <c r="A45" s="20">
        <v>4166</v>
      </c>
      <c r="B45" s="21" t="s">
        <v>109</v>
      </c>
      <c r="C45" s="93">
        <v>0</v>
      </c>
      <c r="D45" s="111">
        <f t="shared" si="0"/>
        <v>0</v>
      </c>
      <c r="E45" s="16"/>
    </row>
    <row r="46" spans="1:5" ht="13.5" customHeight="1">
      <c r="A46" s="20">
        <v>4168</v>
      </c>
      <c r="B46" s="1" t="s">
        <v>110</v>
      </c>
      <c r="C46" s="93">
        <v>0</v>
      </c>
      <c r="D46" s="111">
        <f t="shared" si="0"/>
        <v>0</v>
      </c>
      <c r="E46" s="16"/>
    </row>
    <row r="47" spans="1:5" ht="13.5" customHeight="1">
      <c r="A47" s="20">
        <v>4169</v>
      </c>
      <c r="B47" s="1" t="s">
        <v>111</v>
      </c>
      <c r="C47" s="93">
        <v>1320674.25</v>
      </c>
      <c r="D47" s="111">
        <f t="shared" si="0"/>
        <v>3.8729492902397663E-3</v>
      </c>
      <c r="E47" s="16"/>
    </row>
    <row r="48" spans="1:5" ht="13.5" customHeight="1">
      <c r="A48" s="18">
        <v>4170</v>
      </c>
      <c r="B48" s="19" t="s">
        <v>112</v>
      </c>
      <c r="C48" s="109">
        <f>SUM(C49:C56)</f>
        <v>0</v>
      </c>
      <c r="D48" s="111">
        <f t="shared" si="0"/>
        <v>0</v>
      </c>
      <c r="E48" s="16"/>
    </row>
    <row r="49" spans="1:5" ht="13.5" customHeight="1">
      <c r="A49" s="20">
        <v>4171</v>
      </c>
      <c r="B49" s="1" t="s">
        <v>113</v>
      </c>
      <c r="C49" s="93">
        <v>0</v>
      </c>
      <c r="D49" s="111">
        <f t="shared" si="0"/>
        <v>0</v>
      </c>
      <c r="E49" s="16"/>
    </row>
    <row r="50" spans="1:5" ht="13.5" customHeight="1">
      <c r="A50" s="20">
        <v>4172</v>
      </c>
      <c r="B50" s="1" t="s">
        <v>114</v>
      </c>
      <c r="C50" s="93">
        <v>0</v>
      </c>
      <c r="D50" s="111">
        <f t="shared" si="0"/>
        <v>0</v>
      </c>
      <c r="E50" s="16"/>
    </row>
    <row r="51" spans="1:5" ht="13.5" customHeight="1">
      <c r="A51" s="20">
        <v>4173</v>
      </c>
      <c r="B51" s="21" t="s">
        <v>115</v>
      </c>
      <c r="C51" s="93">
        <v>0</v>
      </c>
      <c r="D51" s="111">
        <f t="shared" si="0"/>
        <v>0</v>
      </c>
      <c r="E51" s="16"/>
    </row>
    <row r="52" spans="1:5" ht="13.5" customHeight="1">
      <c r="A52" s="20">
        <v>4174</v>
      </c>
      <c r="B52" s="21" t="s">
        <v>116</v>
      </c>
      <c r="C52" s="93">
        <v>0</v>
      </c>
      <c r="D52" s="111">
        <f t="shared" si="0"/>
        <v>0</v>
      </c>
      <c r="E52" s="16"/>
    </row>
    <row r="53" spans="1:5" ht="13.5" customHeight="1">
      <c r="A53" s="20">
        <v>4175</v>
      </c>
      <c r="B53" s="21" t="s">
        <v>117</v>
      </c>
      <c r="C53" s="93">
        <v>0</v>
      </c>
      <c r="D53" s="111">
        <f t="shared" si="0"/>
        <v>0</v>
      </c>
      <c r="E53" s="16"/>
    </row>
    <row r="54" spans="1:5" ht="13.5" customHeight="1">
      <c r="A54" s="20">
        <v>4176</v>
      </c>
      <c r="B54" s="21" t="s">
        <v>118</v>
      </c>
      <c r="C54" s="93">
        <v>0</v>
      </c>
      <c r="D54" s="111">
        <f t="shared" si="0"/>
        <v>0</v>
      </c>
      <c r="E54" s="16"/>
    </row>
    <row r="55" spans="1:5" ht="13.5" customHeight="1">
      <c r="A55" s="20">
        <v>4177</v>
      </c>
      <c r="B55" s="21" t="s">
        <v>119</v>
      </c>
      <c r="C55" s="93">
        <v>0</v>
      </c>
      <c r="D55" s="111">
        <f t="shared" si="0"/>
        <v>0</v>
      </c>
      <c r="E55" s="16"/>
    </row>
    <row r="56" spans="1:5" ht="13.5" customHeight="1">
      <c r="A56" s="20">
        <v>4178</v>
      </c>
      <c r="B56" s="21" t="s">
        <v>120</v>
      </c>
      <c r="C56" s="93">
        <v>0</v>
      </c>
      <c r="D56" s="111">
        <f t="shared" si="0"/>
        <v>0</v>
      </c>
      <c r="E56" s="16"/>
    </row>
    <row r="57" spans="1:5" ht="13.5" customHeight="1">
      <c r="A57" s="18">
        <v>4200</v>
      </c>
      <c r="B57" s="22" t="s">
        <v>121</v>
      </c>
      <c r="C57" s="109">
        <f>+C58+C64</f>
        <v>263242003.84999999</v>
      </c>
      <c r="D57" s="111">
        <f t="shared" si="0"/>
        <v>0.77197153800201013</v>
      </c>
      <c r="E57" s="16"/>
    </row>
    <row r="58" spans="1:5" ht="13.5" customHeight="1">
      <c r="A58" s="18">
        <v>4210</v>
      </c>
      <c r="B58" s="22" t="s">
        <v>122</v>
      </c>
      <c r="C58" s="109">
        <f>SUM(C59:C63)</f>
        <v>227765642.66</v>
      </c>
      <c r="D58" s="111">
        <f t="shared" si="0"/>
        <v>0.66793517332608798</v>
      </c>
      <c r="E58" s="16"/>
    </row>
    <row r="59" spans="1:5" ht="13.5" customHeight="1">
      <c r="A59" s="20">
        <v>4211</v>
      </c>
      <c r="B59" s="1" t="s">
        <v>123</v>
      </c>
      <c r="C59" s="93">
        <v>156907312.19</v>
      </c>
      <c r="D59" s="111">
        <f t="shared" si="0"/>
        <v>0.46013925340006434</v>
      </c>
      <c r="E59" s="16"/>
    </row>
    <row r="60" spans="1:5" ht="13.5" customHeight="1">
      <c r="A60" s="20">
        <v>4212</v>
      </c>
      <c r="B60" s="1" t="s">
        <v>124</v>
      </c>
      <c r="C60" s="93">
        <v>68358195.469999999</v>
      </c>
      <c r="D60" s="111">
        <f t="shared" si="0"/>
        <v>0.20046413763848858</v>
      </c>
      <c r="E60" s="16"/>
    </row>
    <row r="61" spans="1:5" ht="13.5" customHeight="1">
      <c r="A61" s="20">
        <v>4213</v>
      </c>
      <c r="B61" s="1" t="s">
        <v>125</v>
      </c>
      <c r="C61" s="93">
        <v>0</v>
      </c>
      <c r="D61" s="111">
        <f t="shared" si="0"/>
        <v>0</v>
      </c>
      <c r="E61" s="16"/>
    </row>
    <row r="62" spans="1:5" ht="13.5" customHeight="1">
      <c r="A62" s="20">
        <v>4214</v>
      </c>
      <c r="B62" s="1" t="s">
        <v>126</v>
      </c>
      <c r="C62" s="93">
        <v>2500135</v>
      </c>
      <c r="D62" s="111">
        <f t="shared" si="0"/>
        <v>7.3317822875350203E-3</v>
      </c>
      <c r="E62" s="16"/>
    </row>
    <row r="63" spans="1:5" ht="13.5" customHeight="1">
      <c r="A63" s="20">
        <v>4215</v>
      </c>
      <c r="B63" s="1" t="s">
        <v>127</v>
      </c>
      <c r="C63" s="93">
        <v>0</v>
      </c>
      <c r="D63" s="111">
        <f t="shared" si="0"/>
        <v>0</v>
      </c>
      <c r="E63" s="16"/>
    </row>
    <row r="64" spans="1:5" ht="13.5" customHeight="1">
      <c r="A64" s="18">
        <v>4220</v>
      </c>
      <c r="B64" s="19" t="s">
        <v>128</v>
      </c>
      <c r="C64" s="109">
        <f>SUM(C65:C68)</f>
        <v>35476361.189999998</v>
      </c>
      <c r="D64" s="111">
        <f t="shared" si="0"/>
        <v>0.10403636467592223</v>
      </c>
      <c r="E64" s="16"/>
    </row>
    <row r="65" spans="1:5" ht="13.5" customHeight="1">
      <c r="A65" s="20">
        <v>4221</v>
      </c>
      <c r="B65" s="1" t="s">
        <v>129</v>
      </c>
      <c r="C65" s="93">
        <v>35476361.189999998</v>
      </c>
      <c r="D65" s="111">
        <f t="shared" si="0"/>
        <v>0.10403636467592223</v>
      </c>
      <c r="E65" s="16"/>
    </row>
    <row r="66" spans="1:5" ht="13.5" customHeight="1">
      <c r="A66" s="20">
        <v>4223</v>
      </c>
      <c r="B66" s="1" t="s">
        <v>130</v>
      </c>
      <c r="C66" s="93">
        <v>0</v>
      </c>
      <c r="D66" s="111">
        <f t="shared" si="0"/>
        <v>0</v>
      </c>
      <c r="E66" s="16"/>
    </row>
    <row r="67" spans="1:5" ht="13.5" customHeight="1">
      <c r="A67" s="20">
        <v>4225</v>
      </c>
      <c r="B67" s="1" t="s">
        <v>131</v>
      </c>
      <c r="C67" s="93">
        <v>0</v>
      </c>
      <c r="D67" s="111">
        <f t="shared" si="0"/>
        <v>0</v>
      </c>
      <c r="E67" s="16"/>
    </row>
    <row r="68" spans="1:5" ht="13.5" customHeight="1">
      <c r="A68" s="20">
        <v>4227</v>
      </c>
      <c r="B68" s="1" t="s">
        <v>132</v>
      </c>
      <c r="C68" s="93">
        <v>0</v>
      </c>
      <c r="D68" s="111">
        <f t="shared" si="0"/>
        <v>0</v>
      </c>
      <c r="E68" s="16"/>
    </row>
    <row r="69" spans="1:5" ht="13.5" customHeight="1">
      <c r="A69" s="23">
        <v>4300</v>
      </c>
      <c r="B69" s="19" t="s">
        <v>133</v>
      </c>
      <c r="C69" s="109">
        <f>C70+C73+C79+C81+C83</f>
        <v>0</v>
      </c>
      <c r="D69" s="111">
        <f t="shared" si="0"/>
        <v>0</v>
      </c>
      <c r="E69" s="1"/>
    </row>
    <row r="70" spans="1:5" ht="13.5" customHeight="1">
      <c r="A70" s="23">
        <v>4310</v>
      </c>
      <c r="B70" s="19" t="s">
        <v>134</v>
      </c>
      <c r="C70" s="109">
        <f>SUM(C71:C72)</f>
        <v>0</v>
      </c>
      <c r="D70" s="111">
        <f t="shared" si="0"/>
        <v>0</v>
      </c>
      <c r="E70" s="1"/>
    </row>
    <row r="71" spans="1:5" ht="13.5" customHeight="1">
      <c r="A71" s="24">
        <v>4311</v>
      </c>
      <c r="B71" s="1" t="s">
        <v>135</v>
      </c>
      <c r="C71" s="93">
        <v>0</v>
      </c>
      <c r="D71" s="111">
        <f t="shared" si="0"/>
        <v>0</v>
      </c>
      <c r="E71" s="1"/>
    </row>
    <row r="72" spans="1:5" ht="13.5" customHeight="1">
      <c r="A72" s="24">
        <v>4319</v>
      </c>
      <c r="B72" s="1" t="s">
        <v>136</v>
      </c>
      <c r="C72" s="93">
        <v>0</v>
      </c>
      <c r="D72" s="111">
        <f t="shared" si="0"/>
        <v>0</v>
      </c>
      <c r="E72" s="1"/>
    </row>
    <row r="73" spans="1:5" ht="13.5" customHeight="1">
      <c r="A73" s="23">
        <v>4320</v>
      </c>
      <c r="B73" s="19" t="s">
        <v>137</v>
      </c>
      <c r="C73" s="109">
        <f>SUM(C74:C78)</f>
        <v>0</v>
      </c>
      <c r="D73" s="111">
        <f t="shared" si="0"/>
        <v>0</v>
      </c>
      <c r="E73" s="1"/>
    </row>
    <row r="74" spans="1:5" ht="13.5" customHeight="1">
      <c r="A74" s="24">
        <v>4321</v>
      </c>
      <c r="B74" s="1" t="s">
        <v>138</v>
      </c>
      <c r="C74" s="93">
        <v>0</v>
      </c>
      <c r="D74" s="111">
        <f t="shared" si="0"/>
        <v>0</v>
      </c>
      <c r="E74" s="1"/>
    </row>
    <row r="75" spans="1:5" ht="13.5" customHeight="1">
      <c r="A75" s="24">
        <v>4322</v>
      </c>
      <c r="B75" s="1" t="s">
        <v>139</v>
      </c>
      <c r="C75" s="93">
        <v>0</v>
      </c>
      <c r="D75" s="111">
        <f t="shared" si="0"/>
        <v>0</v>
      </c>
      <c r="E75" s="1"/>
    </row>
    <row r="76" spans="1:5" ht="13.5" customHeight="1">
      <c r="A76" s="24">
        <v>4323</v>
      </c>
      <c r="B76" s="1" t="s">
        <v>140</v>
      </c>
      <c r="C76" s="93">
        <v>0</v>
      </c>
      <c r="D76" s="111">
        <f t="shared" si="0"/>
        <v>0</v>
      </c>
      <c r="E76" s="1"/>
    </row>
    <row r="77" spans="1:5" ht="13.5" customHeight="1">
      <c r="A77" s="24">
        <v>4324</v>
      </c>
      <c r="B77" s="1" t="s">
        <v>141</v>
      </c>
      <c r="C77" s="93">
        <v>0</v>
      </c>
      <c r="D77" s="111">
        <f t="shared" si="0"/>
        <v>0</v>
      </c>
      <c r="E77" s="1"/>
    </row>
    <row r="78" spans="1:5" ht="13.5" customHeight="1">
      <c r="A78" s="24">
        <v>4325</v>
      </c>
      <c r="B78" s="1" t="s">
        <v>142</v>
      </c>
      <c r="C78" s="93">
        <v>0</v>
      </c>
      <c r="D78" s="111">
        <f t="shared" ref="D78:D90" si="1">C78/$C$9</f>
        <v>0</v>
      </c>
      <c r="E78" s="1"/>
    </row>
    <row r="79" spans="1:5" ht="13.5" customHeight="1">
      <c r="A79" s="23">
        <v>4330</v>
      </c>
      <c r="B79" s="19" t="s">
        <v>143</v>
      </c>
      <c r="C79" s="109">
        <f>SUM(C80)</f>
        <v>0</v>
      </c>
      <c r="D79" s="111">
        <f t="shared" si="1"/>
        <v>0</v>
      </c>
      <c r="E79" s="1"/>
    </row>
    <row r="80" spans="1:5" ht="13.5" customHeight="1">
      <c r="A80" s="24">
        <v>4331</v>
      </c>
      <c r="B80" s="1" t="s">
        <v>143</v>
      </c>
      <c r="C80" s="93">
        <v>0</v>
      </c>
      <c r="D80" s="111">
        <f t="shared" si="1"/>
        <v>0</v>
      </c>
      <c r="E80" s="1"/>
    </row>
    <row r="81" spans="1:5" ht="13.5" customHeight="1">
      <c r="A81" s="23">
        <v>4340</v>
      </c>
      <c r="B81" s="19" t="s">
        <v>144</v>
      </c>
      <c r="C81" s="109">
        <f>SUM(C82)</f>
        <v>0</v>
      </c>
      <c r="D81" s="111">
        <f t="shared" si="1"/>
        <v>0</v>
      </c>
      <c r="E81" s="1"/>
    </row>
    <row r="82" spans="1:5" ht="13.5" customHeight="1">
      <c r="A82" s="24">
        <v>4341</v>
      </c>
      <c r="B82" s="1" t="s">
        <v>144</v>
      </c>
      <c r="C82" s="93">
        <v>0</v>
      </c>
      <c r="D82" s="111">
        <f t="shared" si="1"/>
        <v>0</v>
      </c>
      <c r="E82" s="1"/>
    </row>
    <row r="83" spans="1:5" ht="13.5" customHeight="1">
      <c r="A83" s="23">
        <v>4390</v>
      </c>
      <c r="B83" s="19" t="s">
        <v>145</v>
      </c>
      <c r="C83" s="109">
        <f>SUM(C84:C90)</f>
        <v>0</v>
      </c>
      <c r="D83" s="111">
        <f t="shared" si="1"/>
        <v>0</v>
      </c>
      <c r="E83" s="1"/>
    </row>
    <row r="84" spans="1:5" ht="13.5" customHeight="1">
      <c r="A84" s="24">
        <v>4392</v>
      </c>
      <c r="B84" s="1" t="s">
        <v>146</v>
      </c>
      <c r="C84" s="93">
        <v>0</v>
      </c>
      <c r="D84" s="111">
        <f t="shared" si="1"/>
        <v>0</v>
      </c>
      <c r="E84" s="1"/>
    </row>
    <row r="85" spans="1:5" ht="13.5" customHeight="1">
      <c r="A85" s="24">
        <v>4393</v>
      </c>
      <c r="B85" s="1" t="s">
        <v>147</v>
      </c>
      <c r="C85" s="93">
        <v>0</v>
      </c>
      <c r="D85" s="111">
        <f t="shared" si="1"/>
        <v>0</v>
      </c>
      <c r="E85" s="1"/>
    </row>
    <row r="86" spans="1:5" ht="13.5" customHeight="1">
      <c r="A86" s="24">
        <v>4394</v>
      </c>
      <c r="B86" s="1" t="s">
        <v>148</v>
      </c>
      <c r="C86" s="93">
        <v>0</v>
      </c>
      <c r="D86" s="111">
        <f t="shared" si="1"/>
        <v>0</v>
      </c>
      <c r="E86" s="1"/>
    </row>
    <row r="87" spans="1:5" ht="13.5" customHeight="1">
      <c r="A87" s="24">
        <v>4395</v>
      </c>
      <c r="B87" s="1" t="s">
        <v>149</v>
      </c>
      <c r="C87" s="93">
        <v>0</v>
      </c>
      <c r="D87" s="111">
        <f t="shared" si="1"/>
        <v>0</v>
      </c>
      <c r="E87" s="1"/>
    </row>
    <row r="88" spans="1:5" ht="13.5" customHeight="1">
      <c r="A88" s="24">
        <v>4396</v>
      </c>
      <c r="B88" s="1" t="s">
        <v>150</v>
      </c>
      <c r="C88" s="93">
        <v>0</v>
      </c>
      <c r="D88" s="111">
        <f t="shared" si="1"/>
        <v>0</v>
      </c>
      <c r="E88" s="1"/>
    </row>
    <row r="89" spans="1:5" ht="13.5" customHeight="1">
      <c r="A89" s="24">
        <v>4397</v>
      </c>
      <c r="B89" s="1" t="s">
        <v>151</v>
      </c>
      <c r="C89" s="93">
        <v>0</v>
      </c>
      <c r="D89" s="111">
        <f t="shared" si="1"/>
        <v>0</v>
      </c>
      <c r="E89" s="1"/>
    </row>
    <row r="90" spans="1:5" ht="13.5" customHeight="1">
      <c r="A90" s="24">
        <v>4399</v>
      </c>
      <c r="B90" s="1" t="s">
        <v>145</v>
      </c>
      <c r="C90" s="93">
        <v>0</v>
      </c>
      <c r="D90" s="111">
        <f t="shared" si="1"/>
        <v>0</v>
      </c>
      <c r="E90" s="1"/>
    </row>
    <row r="91" spans="1:5" ht="13.5" customHeight="1">
      <c r="A91" s="16"/>
      <c r="B91" s="16"/>
      <c r="C91" s="16"/>
      <c r="D91" s="17"/>
      <c r="E91" s="16"/>
    </row>
    <row r="92" spans="1:5" ht="13.5" customHeight="1">
      <c r="A92" s="75" t="s">
        <v>152</v>
      </c>
      <c r="B92" s="75"/>
      <c r="C92" s="75"/>
      <c r="D92" s="76"/>
      <c r="E92" s="75"/>
    </row>
    <row r="93" spans="1:5" ht="13.5" customHeight="1">
      <c r="A93" s="77" t="s">
        <v>70</v>
      </c>
      <c r="B93" s="77" t="s">
        <v>71</v>
      </c>
      <c r="C93" s="78" t="s">
        <v>72</v>
      </c>
      <c r="D93" s="79" t="s">
        <v>73</v>
      </c>
      <c r="E93" s="78" t="s">
        <v>74</v>
      </c>
    </row>
    <row r="94" spans="1:5" ht="13.5" customHeight="1">
      <c r="A94" s="23">
        <v>5000</v>
      </c>
      <c r="B94" s="19" t="s">
        <v>13</v>
      </c>
      <c r="C94" s="109">
        <f>C95+C123+C156+C166+C181+C210</f>
        <v>339945083.38</v>
      </c>
      <c r="D94" s="110">
        <v>1</v>
      </c>
      <c r="E94" s="1"/>
    </row>
    <row r="95" spans="1:5" ht="13.5" customHeight="1">
      <c r="A95" s="23">
        <v>5100</v>
      </c>
      <c r="B95" s="19" t="s">
        <v>153</v>
      </c>
      <c r="C95" s="109">
        <f>C96+C103+C113</f>
        <v>208288680.69</v>
      </c>
      <c r="D95" s="110">
        <f>C95/$C$94</f>
        <v>0.61271273177135255</v>
      </c>
      <c r="E95" s="1"/>
    </row>
    <row r="96" spans="1:5" ht="13.5" customHeight="1">
      <c r="A96" s="23">
        <v>5110</v>
      </c>
      <c r="B96" s="19" t="s">
        <v>154</v>
      </c>
      <c r="C96" s="109">
        <f>SUM(C97:C102)</f>
        <v>146992528.25</v>
      </c>
      <c r="D96" s="110">
        <f t="shared" ref="D96:D159" si="2">C96/$C$94</f>
        <v>0.43240080659053892</v>
      </c>
      <c r="E96" s="1"/>
    </row>
    <row r="97" spans="1:5" ht="13.5" customHeight="1">
      <c r="A97" s="24">
        <v>5111</v>
      </c>
      <c r="B97" s="1" t="s">
        <v>155</v>
      </c>
      <c r="C97" s="93">
        <v>78199592</v>
      </c>
      <c r="D97" s="111">
        <f t="shared" si="2"/>
        <v>0.23003595528571402</v>
      </c>
      <c r="E97" s="1"/>
    </row>
    <row r="98" spans="1:5" ht="13.5" customHeight="1">
      <c r="A98" s="24">
        <v>5112</v>
      </c>
      <c r="B98" s="1" t="s">
        <v>156</v>
      </c>
      <c r="C98" s="93">
        <v>566100</v>
      </c>
      <c r="D98" s="111">
        <f t="shared" si="2"/>
        <v>1.6652689733629646E-3</v>
      </c>
      <c r="E98" s="1"/>
    </row>
    <row r="99" spans="1:5" ht="13.5" customHeight="1">
      <c r="A99" s="24">
        <v>5113</v>
      </c>
      <c r="B99" s="1" t="s">
        <v>157</v>
      </c>
      <c r="C99" s="93">
        <v>18859140.59</v>
      </c>
      <c r="D99" s="111">
        <f t="shared" si="2"/>
        <v>5.5477021177913997E-2</v>
      </c>
      <c r="E99" s="1"/>
    </row>
    <row r="100" spans="1:5" ht="13.5" customHeight="1">
      <c r="A100" s="24">
        <v>5114</v>
      </c>
      <c r="B100" s="1" t="s">
        <v>158</v>
      </c>
      <c r="C100" s="93">
        <v>563411.56000000006</v>
      </c>
      <c r="D100" s="111">
        <f t="shared" si="2"/>
        <v>1.6573605195230991E-3</v>
      </c>
      <c r="E100" s="1"/>
    </row>
    <row r="101" spans="1:5" ht="13.5" customHeight="1">
      <c r="A101" s="24">
        <v>5115</v>
      </c>
      <c r="B101" s="1" t="s">
        <v>159</v>
      </c>
      <c r="C101" s="93">
        <v>48804284.100000001</v>
      </c>
      <c r="D101" s="111">
        <f t="shared" si="2"/>
        <v>0.14356520063402484</v>
      </c>
      <c r="E101" s="1"/>
    </row>
    <row r="102" spans="1:5" ht="13.5" customHeight="1">
      <c r="A102" s="24">
        <v>5116</v>
      </c>
      <c r="B102" s="1" t="s">
        <v>160</v>
      </c>
      <c r="C102" s="93">
        <v>0</v>
      </c>
      <c r="D102" s="111">
        <f t="shared" si="2"/>
        <v>0</v>
      </c>
      <c r="E102" s="1"/>
    </row>
    <row r="103" spans="1:5" ht="13.5" customHeight="1">
      <c r="A103" s="23">
        <v>5120</v>
      </c>
      <c r="B103" s="19" t="s">
        <v>161</v>
      </c>
      <c r="C103" s="109">
        <f>SUM(C104:C112)</f>
        <v>27646312.549999997</v>
      </c>
      <c r="D103" s="110">
        <f t="shared" si="2"/>
        <v>8.1325819673927116E-2</v>
      </c>
      <c r="E103" s="1"/>
    </row>
    <row r="104" spans="1:5" ht="13.5" customHeight="1">
      <c r="A104" s="24">
        <v>5121</v>
      </c>
      <c r="B104" s="1" t="s">
        <v>162</v>
      </c>
      <c r="C104" s="93">
        <v>1241527.78</v>
      </c>
      <c r="D104" s="111">
        <f t="shared" si="2"/>
        <v>3.6521421861900735E-3</v>
      </c>
      <c r="E104" s="1"/>
    </row>
    <row r="105" spans="1:5" ht="13.5" customHeight="1">
      <c r="A105" s="24">
        <v>5122</v>
      </c>
      <c r="B105" s="1" t="s">
        <v>163</v>
      </c>
      <c r="C105" s="93">
        <v>1642774.95</v>
      </c>
      <c r="D105" s="111">
        <f t="shared" si="2"/>
        <v>4.8324715676610055E-3</v>
      </c>
      <c r="E105" s="1"/>
    </row>
    <row r="106" spans="1:5" ht="13.5" customHeight="1">
      <c r="A106" s="24">
        <v>5123</v>
      </c>
      <c r="B106" s="1" t="s">
        <v>164</v>
      </c>
      <c r="C106" s="93">
        <v>4892</v>
      </c>
      <c r="D106" s="111">
        <f t="shared" si="2"/>
        <v>1.4390559649693734E-5</v>
      </c>
      <c r="E106" s="1"/>
    </row>
    <row r="107" spans="1:5" ht="13.5" customHeight="1">
      <c r="A107" s="24">
        <v>5124</v>
      </c>
      <c r="B107" s="1" t="s">
        <v>165</v>
      </c>
      <c r="C107" s="93">
        <v>3937604.58</v>
      </c>
      <c r="D107" s="111">
        <f t="shared" si="2"/>
        <v>1.158306083102969E-2</v>
      </c>
      <c r="E107" s="1"/>
    </row>
    <row r="108" spans="1:5" ht="13.5" customHeight="1">
      <c r="A108" s="24">
        <v>5125</v>
      </c>
      <c r="B108" s="1" t="s">
        <v>166</v>
      </c>
      <c r="C108" s="93">
        <v>387811.15</v>
      </c>
      <c r="D108" s="111">
        <f t="shared" si="2"/>
        <v>1.1408052916785209E-3</v>
      </c>
      <c r="E108" s="1"/>
    </row>
    <row r="109" spans="1:5" ht="13.5" customHeight="1">
      <c r="A109" s="24">
        <v>5126</v>
      </c>
      <c r="B109" s="1" t="s">
        <v>167</v>
      </c>
      <c r="C109" s="93">
        <v>16308906.9</v>
      </c>
      <c r="D109" s="111">
        <f t="shared" si="2"/>
        <v>4.7975122151625457E-2</v>
      </c>
      <c r="E109" s="1"/>
    </row>
    <row r="110" spans="1:5" ht="13.5" customHeight="1">
      <c r="A110" s="24">
        <v>5127</v>
      </c>
      <c r="B110" s="1" t="s">
        <v>168</v>
      </c>
      <c r="C110" s="93">
        <v>1511898.9</v>
      </c>
      <c r="D110" s="111">
        <f t="shared" si="2"/>
        <v>4.4474798251750488E-3</v>
      </c>
      <c r="E110" s="1"/>
    </row>
    <row r="111" spans="1:5" ht="13.5" customHeight="1">
      <c r="A111" s="24">
        <v>5128</v>
      </c>
      <c r="B111" s="1" t="s">
        <v>169</v>
      </c>
      <c r="C111" s="93">
        <v>0</v>
      </c>
      <c r="D111" s="111">
        <f t="shared" si="2"/>
        <v>0</v>
      </c>
      <c r="E111" s="1"/>
    </row>
    <row r="112" spans="1:5" ht="13.5" customHeight="1">
      <c r="A112" s="24">
        <v>5129</v>
      </c>
      <c r="B112" s="1" t="s">
        <v>170</v>
      </c>
      <c r="C112" s="93">
        <v>2610896.29</v>
      </c>
      <c r="D112" s="111">
        <f t="shared" si="2"/>
        <v>7.6803472609176353E-3</v>
      </c>
      <c r="E112" s="1"/>
    </row>
    <row r="113" spans="1:5" ht="13.5" customHeight="1">
      <c r="A113" s="23">
        <v>5130</v>
      </c>
      <c r="B113" s="19" t="s">
        <v>171</v>
      </c>
      <c r="C113" s="109">
        <f>SUM(C114:C122)</f>
        <v>33649839.890000001</v>
      </c>
      <c r="D113" s="110">
        <f t="shared" si="2"/>
        <v>9.8986105506886482E-2</v>
      </c>
      <c r="E113" s="1"/>
    </row>
    <row r="114" spans="1:5" ht="13.5" customHeight="1">
      <c r="A114" s="24">
        <v>5131</v>
      </c>
      <c r="B114" s="1" t="s">
        <v>172</v>
      </c>
      <c r="C114" s="93">
        <v>4513653.5199999996</v>
      </c>
      <c r="D114" s="111">
        <f t="shared" si="2"/>
        <v>1.3277596119707703E-2</v>
      </c>
      <c r="E114" s="1"/>
    </row>
    <row r="115" spans="1:5" ht="13.5" customHeight="1">
      <c r="A115" s="24">
        <v>5132</v>
      </c>
      <c r="B115" s="1" t="s">
        <v>173</v>
      </c>
      <c r="C115" s="93">
        <v>1393400</v>
      </c>
      <c r="D115" s="111">
        <f t="shared" si="2"/>
        <v>4.0988973458469437E-3</v>
      </c>
      <c r="E115" s="1"/>
    </row>
    <row r="116" spans="1:5" ht="13.5" customHeight="1">
      <c r="A116" s="24">
        <v>5133</v>
      </c>
      <c r="B116" s="1" t="s">
        <v>174</v>
      </c>
      <c r="C116" s="93">
        <v>2281243.77</v>
      </c>
      <c r="D116" s="111">
        <f t="shared" si="2"/>
        <v>6.7106243964998391E-3</v>
      </c>
      <c r="E116" s="1"/>
    </row>
    <row r="117" spans="1:5" ht="13.5" customHeight="1">
      <c r="A117" s="24">
        <v>5134</v>
      </c>
      <c r="B117" s="1" t="s">
        <v>175</v>
      </c>
      <c r="C117" s="93">
        <v>894689.22</v>
      </c>
      <c r="D117" s="111">
        <f t="shared" si="2"/>
        <v>2.6318639796295913E-3</v>
      </c>
      <c r="E117" s="1"/>
    </row>
    <row r="118" spans="1:5" ht="13.5" customHeight="1">
      <c r="A118" s="24">
        <v>5135</v>
      </c>
      <c r="B118" s="1" t="s">
        <v>176</v>
      </c>
      <c r="C118" s="93">
        <v>1873091.85</v>
      </c>
      <c r="D118" s="111">
        <f t="shared" si="2"/>
        <v>5.5099836461120584E-3</v>
      </c>
      <c r="E118" s="1"/>
    </row>
    <row r="119" spans="1:5" ht="13.5" customHeight="1">
      <c r="A119" s="24">
        <v>5136</v>
      </c>
      <c r="B119" s="1" t="s">
        <v>177</v>
      </c>
      <c r="C119" s="93">
        <v>1450940.9</v>
      </c>
      <c r="D119" s="111">
        <f t="shared" si="2"/>
        <v>4.26816262666196E-3</v>
      </c>
      <c r="E119" s="1"/>
    </row>
    <row r="120" spans="1:5" ht="13.5" customHeight="1">
      <c r="A120" s="24">
        <v>5137</v>
      </c>
      <c r="B120" s="1" t="s">
        <v>178</v>
      </c>
      <c r="C120" s="93">
        <v>200031.91</v>
      </c>
      <c r="D120" s="111">
        <f t="shared" si="2"/>
        <v>5.8842418902231575E-4</v>
      </c>
      <c r="E120" s="1"/>
    </row>
    <row r="121" spans="1:5" ht="13.5" customHeight="1">
      <c r="A121" s="24">
        <v>5138</v>
      </c>
      <c r="B121" s="1" t="s">
        <v>179</v>
      </c>
      <c r="C121" s="93">
        <v>5684763.2699999996</v>
      </c>
      <c r="D121" s="111">
        <f t="shared" si="2"/>
        <v>1.6722592994955644E-2</v>
      </c>
      <c r="E121" s="1"/>
    </row>
    <row r="122" spans="1:5" ht="13.5" customHeight="1">
      <c r="A122" s="24">
        <v>5139</v>
      </c>
      <c r="B122" s="1" t="s">
        <v>180</v>
      </c>
      <c r="C122" s="93">
        <v>15358025.449999999</v>
      </c>
      <c r="D122" s="111">
        <f t="shared" si="2"/>
        <v>4.517796020845042E-2</v>
      </c>
      <c r="E122" s="1"/>
    </row>
    <row r="123" spans="1:5" ht="13.5" customHeight="1">
      <c r="A123" s="23">
        <v>5200</v>
      </c>
      <c r="B123" s="19" t="s">
        <v>181</v>
      </c>
      <c r="C123" s="109">
        <f>C124+C127+C130+C133+C138+C142+C145+C147+C153</f>
        <v>68746120.689999998</v>
      </c>
      <c r="D123" s="110">
        <f t="shared" si="2"/>
        <v>0.20222713623763072</v>
      </c>
      <c r="E123" s="1"/>
    </row>
    <row r="124" spans="1:5" ht="13.5" customHeight="1">
      <c r="A124" s="23">
        <v>5210</v>
      </c>
      <c r="B124" s="19" t="s">
        <v>182</v>
      </c>
      <c r="C124" s="109">
        <f>SUM(C125:C126)</f>
        <v>34551813.960000001</v>
      </c>
      <c r="D124" s="110">
        <f t="shared" si="2"/>
        <v>0.10163939897720782</v>
      </c>
      <c r="E124" s="1"/>
    </row>
    <row r="125" spans="1:5" ht="13.5" customHeight="1">
      <c r="A125" s="24">
        <v>5211</v>
      </c>
      <c r="B125" s="1" t="s">
        <v>183</v>
      </c>
      <c r="C125" s="93">
        <v>0</v>
      </c>
      <c r="D125" s="111">
        <f t="shared" si="2"/>
        <v>0</v>
      </c>
      <c r="E125" s="1"/>
    </row>
    <row r="126" spans="1:5" ht="13.5" customHeight="1">
      <c r="A126" s="24">
        <v>5212</v>
      </c>
      <c r="B126" s="1" t="s">
        <v>184</v>
      </c>
      <c r="C126" s="93">
        <v>34551813.960000001</v>
      </c>
      <c r="D126" s="111">
        <f t="shared" si="2"/>
        <v>0.10163939897720782</v>
      </c>
      <c r="E126" s="1"/>
    </row>
    <row r="127" spans="1:5" ht="13.5" customHeight="1">
      <c r="A127" s="23">
        <v>5220</v>
      </c>
      <c r="B127" s="19" t="s">
        <v>185</v>
      </c>
      <c r="C127" s="109">
        <f>SUM(C128:C129)</f>
        <v>0</v>
      </c>
      <c r="D127" s="110">
        <f t="shared" si="2"/>
        <v>0</v>
      </c>
      <c r="E127" s="1"/>
    </row>
    <row r="128" spans="1:5" ht="13.5" customHeight="1">
      <c r="A128" s="24">
        <v>5221</v>
      </c>
      <c r="B128" s="1" t="s">
        <v>186</v>
      </c>
      <c r="C128" s="93">
        <v>0</v>
      </c>
      <c r="D128" s="111">
        <f t="shared" si="2"/>
        <v>0</v>
      </c>
      <c r="E128" s="1"/>
    </row>
    <row r="129" spans="1:5" ht="13.5" customHeight="1">
      <c r="A129" s="24">
        <v>5222</v>
      </c>
      <c r="B129" s="1" t="s">
        <v>187</v>
      </c>
      <c r="C129" s="93">
        <v>0</v>
      </c>
      <c r="D129" s="111">
        <f t="shared" si="2"/>
        <v>0</v>
      </c>
      <c r="E129" s="1"/>
    </row>
    <row r="130" spans="1:5" ht="13.5" customHeight="1">
      <c r="A130" s="23">
        <v>5230</v>
      </c>
      <c r="B130" s="19" t="s">
        <v>130</v>
      </c>
      <c r="C130" s="109">
        <f>SUM(C131:C132)</f>
        <v>0</v>
      </c>
      <c r="D130" s="110">
        <f t="shared" si="2"/>
        <v>0</v>
      </c>
      <c r="E130" s="1"/>
    </row>
    <row r="131" spans="1:5" ht="13.5" customHeight="1">
      <c r="A131" s="24">
        <v>5231</v>
      </c>
      <c r="B131" s="1" t="s">
        <v>188</v>
      </c>
      <c r="C131" s="93">
        <v>0</v>
      </c>
      <c r="D131" s="111">
        <f t="shared" si="2"/>
        <v>0</v>
      </c>
      <c r="E131" s="1"/>
    </row>
    <row r="132" spans="1:5" ht="13.5" customHeight="1">
      <c r="A132" s="24">
        <v>5232</v>
      </c>
      <c r="B132" s="1" t="s">
        <v>189</v>
      </c>
      <c r="C132" s="93">
        <v>0</v>
      </c>
      <c r="D132" s="111">
        <f t="shared" si="2"/>
        <v>0</v>
      </c>
      <c r="E132" s="1"/>
    </row>
    <row r="133" spans="1:5" ht="13.5" customHeight="1">
      <c r="A133" s="23">
        <v>5240</v>
      </c>
      <c r="B133" s="19" t="s">
        <v>190</v>
      </c>
      <c r="C133" s="109">
        <f>SUM(C134:C137)</f>
        <v>25777416.73</v>
      </c>
      <c r="D133" s="110">
        <f t="shared" si="2"/>
        <v>7.5828179286197506E-2</v>
      </c>
      <c r="E133" s="1"/>
    </row>
    <row r="134" spans="1:5" ht="13.5" customHeight="1">
      <c r="A134" s="24">
        <v>5241</v>
      </c>
      <c r="B134" s="1" t="s">
        <v>191</v>
      </c>
      <c r="C134" s="93">
        <v>22211986.170000002</v>
      </c>
      <c r="D134" s="111">
        <f t="shared" si="2"/>
        <v>6.5339924758290535E-2</v>
      </c>
      <c r="E134" s="1"/>
    </row>
    <row r="135" spans="1:5" ht="13.5" customHeight="1">
      <c r="A135" s="24">
        <v>5242</v>
      </c>
      <c r="B135" s="1" t="s">
        <v>192</v>
      </c>
      <c r="C135" s="93">
        <v>2294820</v>
      </c>
      <c r="D135" s="111">
        <f t="shared" si="2"/>
        <v>6.750560935263732E-3</v>
      </c>
      <c r="E135" s="1"/>
    </row>
    <row r="136" spans="1:5" ht="13.5" customHeight="1">
      <c r="A136" s="24">
        <v>5243</v>
      </c>
      <c r="B136" s="1" t="s">
        <v>193</v>
      </c>
      <c r="C136" s="93">
        <v>1270610.56</v>
      </c>
      <c r="D136" s="111">
        <f t="shared" si="2"/>
        <v>3.7376935926432464E-3</v>
      </c>
      <c r="E136" s="1"/>
    </row>
    <row r="137" spans="1:5" ht="13.5" customHeight="1">
      <c r="A137" s="24">
        <v>5244</v>
      </c>
      <c r="B137" s="1" t="s">
        <v>194</v>
      </c>
      <c r="C137" s="93">
        <v>0</v>
      </c>
      <c r="D137" s="111">
        <f t="shared" si="2"/>
        <v>0</v>
      </c>
      <c r="E137" s="1"/>
    </row>
    <row r="138" spans="1:5" ht="13.5" customHeight="1">
      <c r="A138" s="23">
        <v>5250</v>
      </c>
      <c r="B138" s="19" t="s">
        <v>131</v>
      </c>
      <c r="C138" s="109">
        <f>SUM(C139:C141)</f>
        <v>8416890</v>
      </c>
      <c r="D138" s="110">
        <f t="shared" si="2"/>
        <v>2.4759557974225407E-2</v>
      </c>
      <c r="E138" s="1"/>
    </row>
    <row r="139" spans="1:5" ht="13.5" customHeight="1">
      <c r="A139" s="24">
        <v>5251</v>
      </c>
      <c r="B139" s="1" t="s">
        <v>195</v>
      </c>
      <c r="C139" s="93">
        <v>0</v>
      </c>
      <c r="D139" s="111">
        <f t="shared" si="2"/>
        <v>0</v>
      </c>
      <c r="E139" s="1"/>
    </row>
    <row r="140" spans="1:5" ht="13.5" customHeight="1">
      <c r="A140" s="24">
        <v>5252</v>
      </c>
      <c r="B140" s="1" t="s">
        <v>196</v>
      </c>
      <c r="C140" s="93">
        <v>8416890</v>
      </c>
      <c r="D140" s="111">
        <f t="shared" si="2"/>
        <v>2.4759557974225407E-2</v>
      </c>
      <c r="E140" s="1"/>
    </row>
    <row r="141" spans="1:5" ht="13.5" customHeight="1">
      <c r="A141" s="24">
        <v>5259</v>
      </c>
      <c r="B141" s="1" t="s">
        <v>197</v>
      </c>
      <c r="C141" s="93">
        <v>0</v>
      </c>
      <c r="D141" s="111">
        <f t="shared" si="2"/>
        <v>0</v>
      </c>
      <c r="E141" s="1"/>
    </row>
    <row r="142" spans="1:5" ht="13.5" customHeight="1">
      <c r="A142" s="23">
        <v>5260</v>
      </c>
      <c r="B142" s="19" t="s">
        <v>198</v>
      </c>
      <c r="C142" s="109">
        <f>SUM(C143:C144)</f>
        <v>0</v>
      </c>
      <c r="D142" s="110">
        <f t="shared" si="2"/>
        <v>0</v>
      </c>
      <c r="E142" s="1"/>
    </row>
    <row r="143" spans="1:5" ht="13.5" customHeight="1">
      <c r="A143" s="24">
        <v>5261</v>
      </c>
      <c r="B143" s="1" t="s">
        <v>199</v>
      </c>
      <c r="C143" s="93">
        <v>0</v>
      </c>
      <c r="D143" s="111">
        <f t="shared" si="2"/>
        <v>0</v>
      </c>
      <c r="E143" s="1"/>
    </row>
    <row r="144" spans="1:5" ht="13.5" customHeight="1">
      <c r="A144" s="24">
        <v>5262</v>
      </c>
      <c r="B144" s="1" t="s">
        <v>200</v>
      </c>
      <c r="C144" s="93">
        <v>0</v>
      </c>
      <c r="D144" s="111">
        <f t="shared" si="2"/>
        <v>0</v>
      </c>
      <c r="E144" s="1"/>
    </row>
    <row r="145" spans="1:5" ht="13.5" customHeight="1">
      <c r="A145" s="23">
        <v>5270</v>
      </c>
      <c r="B145" s="19" t="s">
        <v>201</v>
      </c>
      <c r="C145" s="109">
        <f>SUM(C146)</f>
        <v>0</v>
      </c>
      <c r="D145" s="110">
        <f t="shared" si="2"/>
        <v>0</v>
      </c>
      <c r="E145" s="1"/>
    </row>
    <row r="146" spans="1:5" ht="13.5" customHeight="1">
      <c r="A146" s="24">
        <v>5271</v>
      </c>
      <c r="B146" s="1" t="s">
        <v>202</v>
      </c>
      <c r="C146" s="93">
        <v>0</v>
      </c>
      <c r="D146" s="111">
        <f t="shared" si="2"/>
        <v>0</v>
      </c>
      <c r="E146" s="1"/>
    </row>
    <row r="147" spans="1:5" ht="13.5" customHeight="1">
      <c r="A147" s="23">
        <v>5280</v>
      </c>
      <c r="B147" s="19" t="s">
        <v>203</v>
      </c>
      <c r="C147" s="109">
        <f>SUM(C148:C152)</f>
        <v>0</v>
      </c>
      <c r="D147" s="110">
        <f t="shared" si="2"/>
        <v>0</v>
      </c>
      <c r="E147" s="1"/>
    </row>
    <row r="148" spans="1:5" ht="13.5" customHeight="1">
      <c r="A148" s="24">
        <v>5281</v>
      </c>
      <c r="B148" s="1" t="s">
        <v>204</v>
      </c>
      <c r="C148" s="93">
        <v>0</v>
      </c>
      <c r="D148" s="111">
        <f t="shared" si="2"/>
        <v>0</v>
      </c>
      <c r="E148" s="1"/>
    </row>
    <row r="149" spans="1:5" ht="13.5" customHeight="1">
      <c r="A149" s="24">
        <v>5282</v>
      </c>
      <c r="B149" s="1" t="s">
        <v>205</v>
      </c>
      <c r="C149" s="93">
        <v>0</v>
      </c>
      <c r="D149" s="111">
        <f t="shared" si="2"/>
        <v>0</v>
      </c>
      <c r="E149" s="1"/>
    </row>
    <row r="150" spans="1:5" ht="13.5" customHeight="1">
      <c r="A150" s="24">
        <v>5283</v>
      </c>
      <c r="B150" s="1" t="s">
        <v>206</v>
      </c>
      <c r="C150" s="93">
        <v>0</v>
      </c>
      <c r="D150" s="111">
        <f t="shared" si="2"/>
        <v>0</v>
      </c>
      <c r="E150" s="1"/>
    </row>
    <row r="151" spans="1:5" ht="13.5" customHeight="1">
      <c r="A151" s="24">
        <v>5284</v>
      </c>
      <c r="B151" s="1" t="s">
        <v>207</v>
      </c>
      <c r="C151" s="93">
        <v>0</v>
      </c>
      <c r="D151" s="111">
        <f t="shared" si="2"/>
        <v>0</v>
      </c>
      <c r="E151" s="1"/>
    </row>
    <row r="152" spans="1:5" ht="13.5" customHeight="1">
      <c r="A152" s="24">
        <v>5285</v>
      </c>
      <c r="B152" s="1" t="s">
        <v>208</v>
      </c>
      <c r="C152" s="93">
        <v>0</v>
      </c>
      <c r="D152" s="111">
        <f t="shared" si="2"/>
        <v>0</v>
      </c>
      <c r="E152" s="1"/>
    </row>
    <row r="153" spans="1:5" ht="13.5" customHeight="1">
      <c r="A153" s="23">
        <v>5290</v>
      </c>
      <c r="B153" s="19" t="s">
        <v>209</v>
      </c>
      <c r="C153" s="109">
        <f>SUM(C154:C155)</f>
        <v>0</v>
      </c>
      <c r="D153" s="110">
        <f t="shared" si="2"/>
        <v>0</v>
      </c>
      <c r="E153" s="1"/>
    </row>
    <row r="154" spans="1:5" ht="13.5" customHeight="1">
      <c r="A154" s="24">
        <v>5291</v>
      </c>
      <c r="B154" s="1" t="s">
        <v>210</v>
      </c>
      <c r="C154" s="93">
        <v>0</v>
      </c>
      <c r="D154" s="111">
        <f t="shared" si="2"/>
        <v>0</v>
      </c>
      <c r="E154" s="1"/>
    </row>
    <row r="155" spans="1:5" ht="13.5" customHeight="1">
      <c r="A155" s="24">
        <v>5292</v>
      </c>
      <c r="B155" s="1" t="s">
        <v>211</v>
      </c>
      <c r="C155" s="93">
        <v>0</v>
      </c>
      <c r="D155" s="111">
        <f t="shared" si="2"/>
        <v>0</v>
      </c>
      <c r="E155" s="1"/>
    </row>
    <row r="156" spans="1:5" ht="13.5" customHeight="1">
      <c r="A156" s="23">
        <v>5300</v>
      </c>
      <c r="B156" s="19" t="s">
        <v>212</v>
      </c>
      <c r="C156" s="109">
        <f>C157+C160+C163</f>
        <v>0</v>
      </c>
      <c r="D156" s="110">
        <f t="shared" si="2"/>
        <v>0</v>
      </c>
      <c r="E156" s="1"/>
    </row>
    <row r="157" spans="1:5" ht="13.5" customHeight="1">
      <c r="A157" s="23">
        <v>5310</v>
      </c>
      <c r="B157" s="19" t="s">
        <v>123</v>
      </c>
      <c r="C157" s="109">
        <f>C158+C159</f>
        <v>0</v>
      </c>
      <c r="D157" s="110">
        <f t="shared" si="2"/>
        <v>0</v>
      </c>
      <c r="E157" s="1"/>
    </row>
    <row r="158" spans="1:5" ht="13.5" customHeight="1">
      <c r="A158" s="24">
        <v>5311</v>
      </c>
      <c r="B158" s="1" t="s">
        <v>213</v>
      </c>
      <c r="C158" s="93">
        <v>0</v>
      </c>
      <c r="D158" s="111">
        <f t="shared" si="2"/>
        <v>0</v>
      </c>
      <c r="E158" s="1"/>
    </row>
    <row r="159" spans="1:5" ht="13.5" customHeight="1">
      <c r="A159" s="24">
        <v>5312</v>
      </c>
      <c r="B159" s="1" t="s">
        <v>214</v>
      </c>
      <c r="C159" s="93">
        <v>0</v>
      </c>
      <c r="D159" s="111">
        <f t="shared" si="2"/>
        <v>0</v>
      </c>
      <c r="E159" s="1"/>
    </row>
    <row r="160" spans="1:5" ht="13.5" customHeight="1">
      <c r="A160" s="23">
        <v>5320</v>
      </c>
      <c r="B160" s="19" t="s">
        <v>124</v>
      </c>
      <c r="C160" s="109">
        <f>SUM(C161:C162)</f>
        <v>0</v>
      </c>
      <c r="D160" s="110">
        <f t="shared" ref="D160:D212" si="3">C160/$C$94</f>
        <v>0</v>
      </c>
      <c r="E160" s="1"/>
    </row>
    <row r="161" spans="1:5" ht="13.5" customHeight="1">
      <c r="A161" s="24">
        <v>5321</v>
      </c>
      <c r="B161" s="1" t="s">
        <v>215</v>
      </c>
      <c r="C161" s="93">
        <v>0</v>
      </c>
      <c r="D161" s="111">
        <f t="shared" si="3"/>
        <v>0</v>
      </c>
      <c r="E161" s="1"/>
    </row>
    <row r="162" spans="1:5" ht="13.5" customHeight="1">
      <c r="A162" s="24">
        <v>5322</v>
      </c>
      <c r="B162" s="1" t="s">
        <v>216</v>
      </c>
      <c r="C162" s="93">
        <v>0</v>
      </c>
      <c r="D162" s="111">
        <f t="shared" si="3"/>
        <v>0</v>
      </c>
      <c r="E162" s="1"/>
    </row>
    <row r="163" spans="1:5" ht="13.5" customHeight="1">
      <c r="A163" s="23">
        <v>5330</v>
      </c>
      <c r="B163" s="19" t="s">
        <v>125</v>
      </c>
      <c r="C163" s="109">
        <f>SUM(C164:C165)</f>
        <v>0</v>
      </c>
      <c r="D163" s="110">
        <f t="shared" si="3"/>
        <v>0</v>
      </c>
      <c r="E163" s="1"/>
    </row>
    <row r="164" spans="1:5" ht="13.5" customHeight="1">
      <c r="A164" s="24">
        <v>5331</v>
      </c>
      <c r="B164" s="1" t="s">
        <v>217</v>
      </c>
      <c r="C164" s="93">
        <v>0</v>
      </c>
      <c r="D164" s="111">
        <f t="shared" si="3"/>
        <v>0</v>
      </c>
      <c r="E164" s="1"/>
    </row>
    <row r="165" spans="1:5" ht="13.5" customHeight="1">
      <c r="A165" s="24">
        <v>5332</v>
      </c>
      <c r="B165" s="1" t="s">
        <v>218</v>
      </c>
      <c r="C165" s="93">
        <v>0</v>
      </c>
      <c r="D165" s="111">
        <f t="shared" si="3"/>
        <v>0</v>
      </c>
      <c r="E165" s="1"/>
    </row>
    <row r="166" spans="1:5" ht="13.5" customHeight="1">
      <c r="A166" s="23">
        <v>5400</v>
      </c>
      <c r="B166" s="19" t="s">
        <v>219</v>
      </c>
      <c r="C166" s="109">
        <f>C167+C170+C173+C176+C178</f>
        <v>0</v>
      </c>
      <c r="D166" s="110">
        <f t="shared" si="3"/>
        <v>0</v>
      </c>
      <c r="E166" s="1"/>
    </row>
    <row r="167" spans="1:5" ht="13.5" customHeight="1">
      <c r="A167" s="23">
        <v>5410</v>
      </c>
      <c r="B167" s="19" t="s">
        <v>220</v>
      </c>
      <c r="C167" s="109">
        <f>SUM(C168:C169)</f>
        <v>0</v>
      </c>
      <c r="D167" s="110">
        <f t="shared" si="3"/>
        <v>0</v>
      </c>
      <c r="E167" s="1"/>
    </row>
    <row r="168" spans="1:5" ht="13.5" customHeight="1">
      <c r="A168" s="24">
        <v>5411</v>
      </c>
      <c r="B168" s="1" t="s">
        <v>221</v>
      </c>
      <c r="C168" s="93">
        <v>0</v>
      </c>
      <c r="D168" s="111">
        <f t="shared" si="3"/>
        <v>0</v>
      </c>
      <c r="E168" s="1"/>
    </row>
    <row r="169" spans="1:5" ht="13.5" customHeight="1">
      <c r="A169" s="24">
        <v>5412</v>
      </c>
      <c r="B169" s="1" t="s">
        <v>222</v>
      </c>
      <c r="C169" s="93">
        <v>0</v>
      </c>
      <c r="D169" s="111">
        <f t="shared" si="3"/>
        <v>0</v>
      </c>
      <c r="E169" s="1"/>
    </row>
    <row r="170" spans="1:5" ht="13.5" customHeight="1">
      <c r="A170" s="23">
        <v>5420</v>
      </c>
      <c r="B170" s="19" t="s">
        <v>223</v>
      </c>
      <c r="C170" s="109">
        <f>SUM(C171:C172)</f>
        <v>0</v>
      </c>
      <c r="D170" s="110">
        <f t="shared" si="3"/>
        <v>0</v>
      </c>
      <c r="E170" s="1"/>
    </row>
    <row r="171" spans="1:5" ht="13.5" customHeight="1">
      <c r="A171" s="24">
        <v>5421</v>
      </c>
      <c r="B171" s="1" t="s">
        <v>224</v>
      </c>
      <c r="C171" s="93">
        <v>0</v>
      </c>
      <c r="D171" s="111">
        <f t="shared" si="3"/>
        <v>0</v>
      </c>
      <c r="E171" s="1"/>
    </row>
    <row r="172" spans="1:5" ht="13.5" customHeight="1">
      <c r="A172" s="24">
        <v>5422</v>
      </c>
      <c r="B172" s="1" t="s">
        <v>225</v>
      </c>
      <c r="C172" s="93">
        <v>0</v>
      </c>
      <c r="D172" s="111">
        <f t="shared" si="3"/>
        <v>0</v>
      </c>
      <c r="E172" s="1"/>
    </row>
    <row r="173" spans="1:5" ht="13.5" customHeight="1">
      <c r="A173" s="23">
        <v>5430</v>
      </c>
      <c r="B173" s="19" t="s">
        <v>226</v>
      </c>
      <c r="C173" s="109">
        <f>SUM(C174:C175)</f>
        <v>0</v>
      </c>
      <c r="D173" s="110">
        <f t="shared" si="3"/>
        <v>0</v>
      </c>
      <c r="E173" s="1"/>
    </row>
    <row r="174" spans="1:5" ht="13.5" customHeight="1">
      <c r="A174" s="24">
        <v>5431</v>
      </c>
      <c r="B174" s="1" t="s">
        <v>227</v>
      </c>
      <c r="C174" s="93">
        <v>0</v>
      </c>
      <c r="D174" s="111">
        <f t="shared" si="3"/>
        <v>0</v>
      </c>
      <c r="E174" s="1"/>
    </row>
    <row r="175" spans="1:5" ht="13.5" customHeight="1">
      <c r="A175" s="24">
        <v>5432</v>
      </c>
      <c r="B175" s="1" t="s">
        <v>228</v>
      </c>
      <c r="C175" s="93">
        <v>0</v>
      </c>
      <c r="D175" s="111">
        <f t="shared" si="3"/>
        <v>0</v>
      </c>
      <c r="E175" s="1"/>
    </row>
    <row r="176" spans="1:5" ht="13.5" customHeight="1">
      <c r="A176" s="23">
        <v>5440</v>
      </c>
      <c r="B176" s="19" t="s">
        <v>229</v>
      </c>
      <c r="C176" s="109">
        <f>SUM(C177)</f>
        <v>0</v>
      </c>
      <c r="D176" s="110">
        <f t="shared" si="3"/>
        <v>0</v>
      </c>
      <c r="E176" s="1"/>
    </row>
    <row r="177" spans="1:5" ht="13.5" customHeight="1">
      <c r="A177" s="24">
        <v>5441</v>
      </c>
      <c r="B177" s="1" t="s">
        <v>229</v>
      </c>
      <c r="C177" s="93">
        <v>0</v>
      </c>
      <c r="D177" s="111">
        <f t="shared" si="3"/>
        <v>0</v>
      </c>
      <c r="E177" s="1"/>
    </row>
    <row r="178" spans="1:5" ht="13.5" customHeight="1">
      <c r="A178" s="23">
        <v>5450</v>
      </c>
      <c r="B178" s="19" t="s">
        <v>230</v>
      </c>
      <c r="C178" s="109">
        <f>SUM(C179:C180)</f>
        <v>0</v>
      </c>
      <c r="D178" s="110">
        <f t="shared" si="3"/>
        <v>0</v>
      </c>
      <c r="E178" s="1"/>
    </row>
    <row r="179" spans="1:5" ht="13.5" customHeight="1">
      <c r="A179" s="24">
        <v>5451</v>
      </c>
      <c r="B179" s="1" t="s">
        <v>231</v>
      </c>
      <c r="C179" s="93">
        <v>0</v>
      </c>
      <c r="D179" s="111">
        <f t="shared" si="3"/>
        <v>0</v>
      </c>
      <c r="E179" s="1"/>
    </row>
    <row r="180" spans="1:5" ht="13.5" customHeight="1">
      <c r="A180" s="24">
        <v>5452</v>
      </c>
      <c r="B180" s="1" t="s">
        <v>232</v>
      </c>
      <c r="C180" s="93">
        <v>0</v>
      </c>
      <c r="D180" s="111">
        <f t="shared" si="3"/>
        <v>0</v>
      </c>
      <c r="E180" s="1"/>
    </row>
    <row r="181" spans="1:5" ht="13.5" customHeight="1">
      <c r="A181" s="23">
        <v>5500</v>
      </c>
      <c r="B181" s="19" t="s">
        <v>233</v>
      </c>
      <c r="C181" s="109">
        <f>C182+C191+C194+C200</f>
        <v>6531232.6299999999</v>
      </c>
      <c r="D181" s="110">
        <f t="shared" si="3"/>
        <v>1.9212610946042739E-2</v>
      </c>
      <c r="E181" s="1"/>
    </row>
    <row r="182" spans="1:5" ht="13.5" customHeight="1">
      <c r="A182" s="23">
        <v>5510</v>
      </c>
      <c r="B182" s="19" t="s">
        <v>234</v>
      </c>
      <c r="C182" s="109">
        <f>SUM(C183:C190)</f>
        <v>6531232.6299999999</v>
      </c>
      <c r="D182" s="110">
        <f t="shared" si="3"/>
        <v>1.9212610946042739E-2</v>
      </c>
      <c r="E182" s="1"/>
    </row>
    <row r="183" spans="1:5" ht="13.5" customHeight="1">
      <c r="A183" s="24">
        <v>5511</v>
      </c>
      <c r="B183" s="1" t="s">
        <v>235</v>
      </c>
      <c r="C183" s="93">
        <v>0</v>
      </c>
      <c r="D183" s="111">
        <f t="shared" si="3"/>
        <v>0</v>
      </c>
      <c r="E183" s="1"/>
    </row>
    <row r="184" spans="1:5" ht="13.5" customHeight="1">
      <c r="A184" s="24">
        <v>5512</v>
      </c>
      <c r="B184" s="1" t="s">
        <v>236</v>
      </c>
      <c r="C184" s="93">
        <v>0</v>
      </c>
      <c r="D184" s="111">
        <f t="shared" si="3"/>
        <v>0</v>
      </c>
      <c r="E184" s="1"/>
    </row>
    <row r="185" spans="1:5" ht="13.5" customHeight="1">
      <c r="A185" s="24">
        <v>5513</v>
      </c>
      <c r="B185" s="1" t="s">
        <v>237</v>
      </c>
      <c r="C185" s="93">
        <v>1191696.08</v>
      </c>
      <c r="D185" s="111">
        <f t="shared" si="3"/>
        <v>3.5055546859252243E-3</v>
      </c>
      <c r="E185" s="1"/>
    </row>
    <row r="186" spans="1:5" ht="13.5" customHeight="1">
      <c r="A186" s="24">
        <v>5514</v>
      </c>
      <c r="B186" s="1" t="s">
        <v>238</v>
      </c>
      <c r="C186" s="93">
        <v>0</v>
      </c>
      <c r="D186" s="111">
        <f t="shared" si="3"/>
        <v>0</v>
      </c>
      <c r="E186" s="1"/>
    </row>
    <row r="187" spans="1:5" ht="13.5" customHeight="1">
      <c r="A187" s="24">
        <v>5515</v>
      </c>
      <c r="B187" s="1" t="s">
        <v>239</v>
      </c>
      <c r="C187" s="93">
        <v>5257236.8</v>
      </c>
      <c r="D187" s="111">
        <f t="shared" si="3"/>
        <v>1.5464959068471996E-2</v>
      </c>
      <c r="E187" s="1"/>
    </row>
    <row r="188" spans="1:5" ht="13.5" customHeight="1">
      <c r="A188" s="24">
        <v>5516</v>
      </c>
      <c r="B188" s="1" t="s">
        <v>240</v>
      </c>
      <c r="C188" s="93">
        <v>28185</v>
      </c>
      <c r="D188" s="111">
        <f t="shared" si="3"/>
        <v>8.2910450475596459E-5</v>
      </c>
      <c r="E188" s="1"/>
    </row>
    <row r="189" spans="1:5" ht="13.5" customHeight="1">
      <c r="A189" s="24">
        <v>5517</v>
      </c>
      <c r="B189" s="1" t="s">
        <v>241</v>
      </c>
      <c r="C189" s="93">
        <v>38348.25</v>
      </c>
      <c r="D189" s="111">
        <f t="shared" si="3"/>
        <v>1.1280719114602775E-4</v>
      </c>
      <c r="E189" s="1"/>
    </row>
    <row r="190" spans="1:5" ht="13.5" customHeight="1">
      <c r="A190" s="24">
        <v>5518</v>
      </c>
      <c r="B190" s="1" t="s">
        <v>242</v>
      </c>
      <c r="C190" s="93">
        <v>15766.5</v>
      </c>
      <c r="D190" s="111">
        <f t="shared" si="3"/>
        <v>4.6379550023895391E-5</v>
      </c>
      <c r="E190" s="1"/>
    </row>
    <row r="191" spans="1:5" ht="13.5" customHeight="1">
      <c r="A191" s="23">
        <v>5520</v>
      </c>
      <c r="B191" s="19" t="s">
        <v>243</v>
      </c>
      <c r="C191" s="109">
        <f>SUM(C192:C193)</f>
        <v>0</v>
      </c>
      <c r="D191" s="110">
        <f t="shared" si="3"/>
        <v>0</v>
      </c>
      <c r="E191" s="1"/>
    </row>
    <row r="192" spans="1:5" ht="13.5" customHeight="1">
      <c r="A192" s="24">
        <v>5521</v>
      </c>
      <c r="B192" s="1" t="s">
        <v>244</v>
      </c>
      <c r="C192" s="93">
        <v>0</v>
      </c>
      <c r="D192" s="111">
        <f t="shared" si="3"/>
        <v>0</v>
      </c>
      <c r="E192" s="1"/>
    </row>
    <row r="193" spans="1:5" ht="13.5" customHeight="1">
      <c r="A193" s="24">
        <v>5522</v>
      </c>
      <c r="B193" s="1" t="s">
        <v>245</v>
      </c>
      <c r="C193" s="93">
        <v>0</v>
      </c>
      <c r="D193" s="111">
        <f t="shared" si="3"/>
        <v>0</v>
      </c>
      <c r="E193" s="1"/>
    </row>
    <row r="194" spans="1:5" ht="13.5" customHeight="1">
      <c r="A194" s="23">
        <v>5530</v>
      </c>
      <c r="B194" s="19" t="s">
        <v>246</v>
      </c>
      <c r="C194" s="109">
        <f>SUM(C195:C199)</f>
        <v>0</v>
      </c>
      <c r="D194" s="110">
        <f t="shared" si="3"/>
        <v>0</v>
      </c>
      <c r="E194" s="1"/>
    </row>
    <row r="195" spans="1:5" ht="13.5" customHeight="1">
      <c r="A195" s="24">
        <v>5531</v>
      </c>
      <c r="B195" s="1" t="s">
        <v>247</v>
      </c>
      <c r="C195" s="93">
        <v>0</v>
      </c>
      <c r="D195" s="111">
        <f t="shared" si="3"/>
        <v>0</v>
      </c>
      <c r="E195" s="1"/>
    </row>
    <row r="196" spans="1:5" ht="13.5" customHeight="1">
      <c r="A196" s="24">
        <v>5532</v>
      </c>
      <c r="B196" s="1" t="s">
        <v>248</v>
      </c>
      <c r="C196" s="93">
        <v>0</v>
      </c>
      <c r="D196" s="111">
        <f t="shared" si="3"/>
        <v>0</v>
      </c>
      <c r="E196" s="1"/>
    </row>
    <row r="197" spans="1:5" ht="13.5" customHeight="1">
      <c r="A197" s="24">
        <v>5533</v>
      </c>
      <c r="B197" s="1" t="s">
        <v>249</v>
      </c>
      <c r="C197" s="93">
        <v>0</v>
      </c>
      <c r="D197" s="111">
        <f t="shared" si="3"/>
        <v>0</v>
      </c>
      <c r="E197" s="1"/>
    </row>
    <row r="198" spans="1:5" ht="13.5" customHeight="1">
      <c r="A198" s="24">
        <v>5534</v>
      </c>
      <c r="B198" s="1" t="s">
        <v>250</v>
      </c>
      <c r="C198" s="93">
        <v>0</v>
      </c>
      <c r="D198" s="111">
        <f t="shared" si="3"/>
        <v>0</v>
      </c>
      <c r="E198" s="1"/>
    </row>
    <row r="199" spans="1:5" ht="13.5" customHeight="1">
      <c r="A199" s="24">
        <v>5535</v>
      </c>
      <c r="B199" s="1" t="s">
        <v>251</v>
      </c>
      <c r="C199" s="93">
        <v>0</v>
      </c>
      <c r="D199" s="111">
        <f t="shared" si="3"/>
        <v>0</v>
      </c>
      <c r="E199" s="1"/>
    </row>
    <row r="200" spans="1:5" ht="13.5" customHeight="1">
      <c r="A200" s="23">
        <v>5590</v>
      </c>
      <c r="B200" s="19" t="s">
        <v>252</v>
      </c>
      <c r="C200" s="109">
        <f>SUM(C201:C209)</f>
        <v>0</v>
      </c>
      <c r="D200" s="110">
        <f t="shared" si="3"/>
        <v>0</v>
      </c>
      <c r="E200" s="1"/>
    </row>
    <row r="201" spans="1:5" ht="13.5" customHeight="1">
      <c r="A201" s="24">
        <v>5591</v>
      </c>
      <c r="B201" s="1" t="s">
        <v>253</v>
      </c>
      <c r="C201" s="93">
        <v>0</v>
      </c>
      <c r="D201" s="111">
        <f t="shared" si="3"/>
        <v>0</v>
      </c>
      <c r="E201" s="1"/>
    </row>
    <row r="202" spans="1:5" ht="13.5" customHeight="1">
      <c r="A202" s="24">
        <v>5592</v>
      </c>
      <c r="B202" s="1" t="s">
        <v>254</v>
      </c>
      <c r="C202" s="93">
        <v>0</v>
      </c>
      <c r="D202" s="111">
        <f t="shared" si="3"/>
        <v>0</v>
      </c>
      <c r="E202" s="1"/>
    </row>
    <row r="203" spans="1:5" ht="13.5" customHeight="1">
      <c r="A203" s="24">
        <v>5593</v>
      </c>
      <c r="B203" s="1" t="s">
        <v>255</v>
      </c>
      <c r="C203" s="93">
        <v>0</v>
      </c>
      <c r="D203" s="111">
        <f t="shared" si="3"/>
        <v>0</v>
      </c>
      <c r="E203" s="1"/>
    </row>
    <row r="204" spans="1:5" ht="13.5" customHeight="1">
      <c r="A204" s="24">
        <v>5594</v>
      </c>
      <c r="B204" s="1" t="s">
        <v>256</v>
      </c>
      <c r="C204" s="93">
        <v>0</v>
      </c>
      <c r="D204" s="111">
        <f t="shared" si="3"/>
        <v>0</v>
      </c>
      <c r="E204" s="1"/>
    </row>
    <row r="205" spans="1:5" ht="13.5" customHeight="1">
      <c r="A205" s="24">
        <v>5595</v>
      </c>
      <c r="B205" s="1" t="s">
        <v>257</v>
      </c>
      <c r="C205" s="93">
        <v>0</v>
      </c>
      <c r="D205" s="111">
        <f t="shared" si="3"/>
        <v>0</v>
      </c>
      <c r="E205" s="1"/>
    </row>
    <row r="206" spans="1:5" ht="13.5" customHeight="1">
      <c r="A206" s="24">
        <v>5596</v>
      </c>
      <c r="B206" s="1" t="s">
        <v>149</v>
      </c>
      <c r="C206" s="93">
        <v>0</v>
      </c>
      <c r="D206" s="111">
        <f t="shared" si="3"/>
        <v>0</v>
      </c>
      <c r="E206" s="1"/>
    </row>
    <row r="207" spans="1:5" ht="13.5" customHeight="1">
      <c r="A207" s="24">
        <v>5597</v>
      </c>
      <c r="B207" s="1" t="s">
        <v>258</v>
      </c>
      <c r="C207" s="93">
        <v>0</v>
      </c>
      <c r="D207" s="111">
        <f t="shared" si="3"/>
        <v>0</v>
      </c>
      <c r="E207" s="1"/>
    </row>
    <row r="208" spans="1:5" ht="13.5" customHeight="1">
      <c r="A208" s="24">
        <v>5598</v>
      </c>
      <c r="B208" s="1" t="s">
        <v>259</v>
      </c>
      <c r="C208" s="93">
        <v>0</v>
      </c>
      <c r="D208" s="111">
        <f t="shared" si="3"/>
        <v>0</v>
      </c>
      <c r="E208" s="1"/>
    </row>
    <row r="209" spans="1:5" ht="13.5" customHeight="1">
      <c r="A209" s="24">
        <v>5599</v>
      </c>
      <c r="B209" s="1" t="s">
        <v>260</v>
      </c>
      <c r="C209" s="93">
        <v>0</v>
      </c>
      <c r="D209" s="111">
        <f t="shared" si="3"/>
        <v>0</v>
      </c>
      <c r="E209" s="1"/>
    </row>
    <row r="210" spans="1:5" ht="13.5" customHeight="1">
      <c r="A210" s="23">
        <v>5600</v>
      </c>
      <c r="B210" s="19" t="s">
        <v>261</v>
      </c>
      <c r="C210" s="109">
        <f>C211</f>
        <v>56379049.369999997</v>
      </c>
      <c r="D210" s="110">
        <f t="shared" si="3"/>
        <v>0.16584752104497402</v>
      </c>
      <c r="E210" s="1"/>
    </row>
    <row r="211" spans="1:5" ht="13.5" customHeight="1">
      <c r="A211" s="23">
        <v>5610</v>
      </c>
      <c r="B211" s="19" t="s">
        <v>262</v>
      </c>
      <c r="C211" s="109">
        <f>C212</f>
        <v>56379049.369999997</v>
      </c>
      <c r="D211" s="110">
        <f t="shared" si="3"/>
        <v>0.16584752104497402</v>
      </c>
      <c r="E211" s="1"/>
    </row>
    <row r="212" spans="1:5" ht="13.5" customHeight="1">
      <c r="A212" s="24">
        <v>5611</v>
      </c>
      <c r="B212" s="1" t="s">
        <v>263</v>
      </c>
      <c r="C212" s="93">
        <v>56379049.369999997</v>
      </c>
      <c r="D212" s="111">
        <f t="shared" si="3"/>
        <v>0.16584752104497402</v>
      </c>
      <c r="E212" s="1"/>
    </row>
    <row r="213" spans="1:5" ht="9.75" customHeight="1">
      <c r="A213" s="16"/>
      <c r="B213" s="16"/>
      <c r="C213" s="16"/>
      <c r="D213" s="17"/>
      <c r="E213" s="16"/>
    </row>
    <row r="214" spans="1:5" ht="9.75" customHeight="1">
      <c r="A214" s="16"/>
      <c r="B214" s="16" t="s">
        <v>66</v>
      </c>
      <c r="C214" s="16"/>
      <c r="D214" s="17"/>
      <c r="E214" s="1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workbookViewId="0">
      <selection activeCell="B46" sqref="B46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hidden="1" customWidth="1"/>
    <col min="10" max="10" width="23.85546875" hidden="1" customWidth="1"/>
    <col min="11" max="26" width="9.140625" customWidth="1"/>
  </cols>
  <sheetData>
    <row r="1" spans="1:8" ht="11.25" customHeight="1">
      <c r="A1" s="129" t="str">
        <f>'Notas a los Edos Financieros'!A1</f>
        <v>MUNICIPIO MOROLEON GUANAJUATO</v>
      </c>
      <c r="B1" s="123"/>
      <c r="C1" s="123"/>
      <c r="D1" s="123"/>
      <c r="E1" s="123"/>
      <c r="F1" s="123"/>
      <c r="G1" s="80" t="s">
        <v>0</v>
      </c>
      <c r="H1" s="72">
        <f>'Notas a los Edos Financieros'!D1</f>
        <v>2024</v>
      </c>
    </row>
    <row r="2" spans="1:8" ht="11.25" customHeight="1">
      <c r="A2" s="129" t="s">
        <v>264</v>
      </c>
      <c r="B2" s="123"/>
      <c r="C2" s="123"/>
      <c r="D2" s="123"/>
      <c r="E2" s="123"/>
      <c r="F2" s="123"/>
      <c r="G2" s="80" t="s">
        <v>2</v>
      </c>
      <c r="H2" s="72" t="str">
        <f>'Notas a los Edos Financieros'!D2</f>
        <v>Trimestral</v>
      </c>
    </row>
    <row r="3" spans="1:8" ht="11.25" customHeight="1">
      <c r="A3" s="129" t="str">
        <f>'Notas a los Edos Financieros'!A3</f>
        <v>Del 1 de Enero al 31 de Diciembre de 2024</v>
      </c>
      <c r="B3" s="123"/>
      <c r="C3" s="123"/>
      <c r="D3" s="123"/>
      <c r="E3" s="123"/>
      <c r="F3" s="123"/>
      <c r="G3" s="80" t="s">
        <v>4</v>
      </c>
      <c r="H3" s="72" t="str">
        <f>'Notas a los Edos Financieros'!D3</f>
        <v>Cuenta Pública</v>
      </c>
    </row>
    <row r="4" spans="1:8" ht="11.25" customHeight="1">
      <c r="A4" s="128" t="s">
        <v>5</v>
      </c>
      <c r="B4" s="123"/>
      <c r="C4" s="123"/>
      <c r="D4" s="123"/>
      <c r="E4" s="123"/>
      <c r="F4" s="123"/>
      <c r="G4" s="80"/>
      <c r="H4" s="72"/>
    </row>
    <row r="5" spans="1:8" ht="9.75" customHeight="1">
      <c r="A5" s="74" t="s">
        <v>68</v>
      </c>
      <c r="B5" s="75"/>
      <c r="C5" s="75"/>
      <c r="D5" s="75"/>
      <c r="E5" s="75"/>
      <c r="F5" s="75"/>
      <c r="G5" s="75"/>
      <c r="H5" s="75"/>
    </row>
    <row r="6" spans="1:8" ht="9.75" customHeight="1">
      <c r="A6" s="16"/>
      <c r="B6" s="16"/>
      <c r="C6" s="16"/>
      <c r="D6" s="16"/>
      <c r="E6" s="16"/>
      <c r="F6" s="16"/>
      <c r="G6" s="16"/>
      <c r="H6" s="16"/>
    </row>
    <row r="7" spans="1:8" ht="9.75" customHeight="1">
      <c r="A7" s="75" t="s">
        <v>265</v>
      </c>
      <c r="B7" s="75"/>
      <c r="C7" s="75"/>
      <c r="D7" s="75"/>
      <c r="E7" s="75"/>
      <c r="F7" s="75"/>
      <c r="G7" s="75"/>
      <c r="H7" s="75"/>
    </row>
    <row r="8" spans="1:8" ht="9.75" customHeight="1">
      <c r="A8" s="77" t="s">
        <v>70</v>
      </c>
      <c r="B8" s="77" t="s">
        <v>71</v>
      </c>
      <c r="C8" s="77" t="s">
        <v>72</v>
      </c>
      <c r="D8" s="77" t="s">
        <v>266</v>
      </c>
      <c r="E8" s="77"/>
      <c r="F8" s="77"/>
      <c r="G8" s="77"/>
      <c r="H8" s="77"/>
    </row>
    <row r="9" spans="1:8" ht="14.25" customHeight="1">
      <c r="A9" s="25">
        <v>1114</v>
      </c>
      <c r="B9" s="16" t="s">
        <v>267</v>
      </c>
      <c r="C9" s="94">
        <v>329556.65000000002</v>
      </c>
      <c r="D9" s="16"/>
      <c r="E9" s="16"/>
      <c r="F9" s="16"/>
      <c r="G9" s="16"/>
      <c r="H9" s="16"/>
    </row>
    <row r="10" spans="1:8" ht="14.25" customHeight="1">
      <c r="A10" s="25">
        <v>1115</v>
      </c>
      <c r="B10" s="16" t="s">
        <v>268</v>
      </c>
      <c r="C10" s="94">
        <v>0</v>
      </c>
      <c r="D10" s="16"/>
      <c r="E10" s="16"/>
      <c r="F10" s="16"/>
      <c r="G10" s="16"/>
      <c r="H10" s="16"/>
    </row>
    <row r="11" spans="1:8" ht="14.25" customHeight="1">
      <c r="A11" s="25">
        <v>1121</v>
      </c>
      <c r="B11" s="16" t="s">
        <v>269</v>
      </c>
      <c r="C11" s="94">
        <v>0</v>
      </c>
      <c r="D11" s="16"/>
      <c r="E11" s="16"/>
      <c r="F11" s="16"/>
      <c r="G11" s="16"/>
      <c r="H11" s="16"/>
    </row>
    <row r="12" spans="1:8" ht="9.75" customHeight="1">
      <c r="A12" s="16"/>
      <c r="B12" s="16"/>
      <c r="C12" s="16"/>
      <c r="D12" s="16"/>
      <c r="E12" s="16"/>
      <c r="F12" s="16"/>
      <c r="G12" s="16"/>
      <c r="H12" s="16"/>
    </row>
    <row r="13" spans="1:8" ht="9.75" customHeight="1">
      <c r="A13" s="75" t="s">
        <v>270</v>
      </c>
      <c r="B13" s="75"/>
      <c r="C13" s="75"/>
      <c r="D13" s="75"/>
      <c r="E13" s="75"/>
      <c r="F13" s="75"/>
      <c r="G13" s="75"/>
      <c r="H13" s="75"/>
    </row>
    <row r="14" spans="1:8" ht="9.75" customHeight="1">
      <c r="A14" s="77" t="s">
        <v>70</v>
      </c>
      <c r="B14" s="77" t="s">
        <v>71</v>
      </c>
      <c r="C14" s="77" t="s">
        <v>72</v>
      </c>
      <c r="D14" s="77">
        <v>2023</v>
      </c>
      <c r="E14" s="77">
        <f t="shared" ref="E14:G14" si="0">D14-1</f>
        <v>2022</v>
      </c>
      <c r="F14" s="77">
        <f t="shared" si="0"/>
        <v>2021</v>
      </c>
      <c r="G14" s="77">
        <f t="shared" si="0"/>
        <v>2020</v>
      </c>
      <c r="H14" s="77" t="s">
        <v>271</v>
      </c>
    </row>
    <row r="15" spans="1:8" ht="12" customHeight="1">
      <c r="A15" s="25">
        <v>1122</v>
      </c>
      <c r="B15" s="16" t="s">
        <v>272</v>
      </c>
      <c r="C15" s="94">
        <v>2739447.26</v>
      </c>
      <c r="D15" s="94">
        <v>2535650.5099999998</v>
      </c>
      <c r="E15" s="94">
        <v>0</v>
      </c>
      <c r="F15" s="94">
        <v>0</v>
      </c>
      <c r="G15" s="94">
        <v>0</v>
      </c>
      <c r="H15" s="16"/>
    </row>
    <row r="16" spans="1:8" ht="12" customHeight="1">
      <c r="A16" s="25">
        <v>1124</v>
      </c>
      <c r="B16" s="16" t="s">
        <v>273</v>
      </c>
      <c r="C16" s="94">
        <v>104601.85</v>
      </c>
      <c r="D16" s="94">
        <v>104601.85</v>
      </c>
      <c r="E16" s="94">
        <v>0</v>
      </c>
      <c r="F16" s="94">
        <v>0</v>
      </c>
      <c r="G16" s="94">
        <v>0</v>
      </c>
      <c r="H16" s="16"/>
    </row>
    <row r="18" spans="1:8" ht="9.75" customHeight="1">
      <c r="A18" s="75" t="s">
        <v>274</v>
      </c>
      <c r="B18" s="75"/>
      <c r="C18" s="75"/>
      <c r="D18" s="75"/>
      <c r="E18" s="75"/>
      <c r="F18" s="75"/>
      <c r="G18" s="75"/>
      <c r="H18" s="75"/>
    </row>
    <row r="19" spans="1:8" ht="9.75" customHeight="1">
      <c r="A19" s="77" t="s">
        <v>70</v>
      </c>
      <c r="B19" s="77" t="s">
        <v>71</v>
      </c>
      <c r="C19" s="77" t="s">
        <v>72</v>
      </c>
      <c r="D19" s="77" t="s">
        <v>275</v>
      </c>
      <c r="E19" s="77" t="s">
        <v>276</v>
      </c>
      <c r="F19" s="77" t="s">
        <v>277</v>
      </c>
      <c r="G19" s="77" t="s">
        <v>278</v>
      </c>
      <c r="H19" s="77" t="s">
        <v>279</v>
      </c>
    </row>
    <row r="20" spans="1:8" ht="11.25" customHeight="1">
      <c r="A20" s="25">
        <v>1123</v>
      </c>
      <c r="B20" s="16" t="s">
        <v>280</v>
      </c>
      <c r="C20" s="94">
        <v>36887.56</v>
      </c>
      <c r="D20" s="94">
        <v>36887.56</v>
      </c>
      <c r="E20" s="94">
        <v>0</v>
      </c>
      <c r="F20" s="26">
        <v>0</v>
      </c>
      <c r="G20" s="26">
        <v>0</v>
      </c>
      <c r="H20" s="16"/>
    </row>
    <row r="21" spans="1:8" ht="11.25" customHeight="1">
      <c r="A21" s="25">
        <v>1125</v>
      </c>
      <c r="B21" s="16" t="s">
        <v>281</v>
      </c>
      <c r="C21" s="94">
        <v>10000</v>
      </c>
      <c r="D21" s="94">
        <v>10000</v>
      </c>
      <c r="E21" s="94">
        <v>0</v>
      </c>
      <c r="F21" s="26">
        <v>0</v>
      </c>
      <c r="G21" s="26">
        <v>0</v>
      </c>
      <c r="H21" s="16"/>
    </row>
    <row r="22" spans="1:8" ht="11.25" customHeight="1">
      <c r="A22" s="24">
        <v>1126</v>
      </c>
      <c r="B22" s="1" t="s">
        <v>282</v>
      </c>
      <c r="C22" s="94">
        <v>0</v>
      </c>
      <c r="D22" s="94">
        <v>0</v>
      </c>
      <c r="E22" s="94">
        <v>0</v>
      </c>
      <c r="F22" s="26">
        <v>0</v>
      </c>
      <c r="G22" s="26">
        <v>0</v>
      </c>
      <c r="H22" s="16"/>
    </row>
    <row r="23" spans="1:8" ht="11.25" customHeight="1">
      <c r="A23" s="24">
        <v>1129</v>
      </c>
      <c r="B23" s="1" t="s">
        <v>283</v>
      </c>
      <c r="C23" s="94">
        <v>22892134.84</v>
      </c>
      <c r="D23" s="94">
        <v>22892134.84</v>
      </c>
      <c r="E23" s="94">
        <v>0</v>
      </c>
      <c r="F23" s="26">
        <v>0</v>
      </c>
      <c r="G23" s="26">
        <v>0</v>
      </c>
      <c r="H23" s="16"/>
    </row>
    <row r="24" spans="1:8" ht="11.25" customHeight="1">
      <c r="A24" s="25">
        <v>1131</v>
      </c>
      <c r="B24" s="16" t="s">
        <v>284</v>
      </c>
      <c r="C24" s="94">
        <v>0</v>
      </c>
      <c r="D24" s="94">
        <v>0</v>
      </c>
      <c r="E24" s="94">
        <v>0</v>
      </c>
      <c r="F24" s="26">
        <v>0</v>
      </c>
      <c r="G24" s="26">
        <v>0</v>
      </c>
      <c r="H24" s="16"/>
    </row>
    <row r="25" spans="1:8" ht="11.25" customHeight="1">
      <c r="A25" s="25">
        <v>1132</v>
      </c>
      <c r="B25" s="16" t="s">
        <v>285</v>
      </c>
      <c r="C25" s="94">
        <v>0</v>
      </c>
      <c r="D25" s="94">
        <v>0</v>
      </c>
      <c r="E25" s="94">
        <v>0</v>
      </c>
      <c r="F25" s="26">
        <v>0</v>
      </c>
      <c r="G25" s="26">
        <v>0</v>
      </c>
      <c r="H25" s="16"/>
    </row>
    <row r="26" spans="1:8" ht="11.25" customHeight="1">
      <c r="A26" s="25">
        <v>1133</v>
      </c>
      <c r="B26" s="16" t="s">
        <v>286</v>
      </c>
      <c r="C26" s="94">
        <v>0</v>
      </c>
      <c r="D26" s="94">
        <v>0</v>
      </c>
      <c r="E26" s="94">
        <v>0</v>
      </c>
      <c r="F26" s="26">
        <v>0</v>
      </c>
      <c r="G26" s="26">
        <v>0</v>
      </c>
      <c r="H26" s="16"/>
    </row>
    <row r="27" spans="1:8" ht="11.25" customHeight="1">
      <c r="A27" s="25">
        <v>1134</v>
      </c>
      <c r="B27" s="16" t="s">
        <v>287</v>
      </c>
      <c r="C27" s="94">
        <v>3717512.98</v>
      </c>
      <c r="D27" s="94">
        <v>3717512.98</v>
      </c>
      <c r="E27" s="94">
        <v>0</v>
      </c>
      <c r="F27" s="26">
        <v>0</v>
      </c>
      <c r="G27" s="26">
        <v>0</v>
      </c>
      <c r="H27" s="16"/>
    </row>
    <row r="28" spans="1:8" ht="11.25" customHeight="1">
      <c r="A28" s="25">
        <v>1139</v>
      </c>
      <c r="B28" s="16" t="s">
        <v>288</v>
      </c>
      <c r="C28" s="94">
        <v>0</v>
      </c>
      <c r="D28" s="94">
        <v>0</v>
      </c>
      <c r="E28" s="94">
        <v>0</v>
      </c>
      <c r="F28" s="26">
        <v>0</v>
      </c>
      <c r="G28" s="26">
        <v>0</v>
      </c>
      <c r="H28" s="16"/>
    </row>
    <row r="29" spans="1:8" ht="9.75" customHeight="1">
      <c r="A29" s="16"/>
      <c r="B29" s="16"/>
      <c r="C29" s="16"/>
      <c r="D29" s="16"/>
      <c r="E29" s="16"/>
      <c r="F29" s="16"/>
      <c r="G29" s="16"/>
      <c r="H29" s="16"/>
    </row>
    <row r="30" spans="1:8" ht="9.75" customHeight="1">
      <c r="A30" s="75" t="s">
        <v>289</v>
      </c>
      <c r="B30" s="75"/>
      <c r="C30" s="75"/>
      <c r="D30" s="75"/>
      <c r="E30" s="75"/>
      <c r="F30" s="75"/>
      <c r="G30" s="75"/>
      <c r="H30" s="75"/>
    </row>
    <row r="31" spans="1:8" ht="9.75" customHeight="1">
      <c r="A31" s="77" t="s">
        <v>70</v>
      </c>
      <c r="B31" s="77" t="s">
        <v>71</v>
      </c>
      <c r="C31" s="77" t="s">
        <v>72</v>
      </c>
      <c r="D31" s="77" t="s">
        <v>290</v>
      </c>
      <c r="E31" s="77" t="s">
        <v>291</v>
      </c>
      <c r="F31" s="77" t="s">
        <v>292</v>
      </c>
      <c r="G31" s="77"/>
      <c r="H31" s="77"/>
    </row>
    <row r="32" spans="1:8" ht="9.75" customHeight="1">
      <c r="A32" s="25">
        <v>1140</v>
      </c>
      <c r="B32" s="16" t="s">
        <v>293</v>
      </c>
      <c r="C32" s="26">
        <v>0</v>
      </c>
      <c r="D32" s="16"/>
      <c r="E32" s="16"/>
      <c r="F32" s="16"/>
      <c r="G32" s="16"/>
      <c r="H32" s="16"/>
    </row>
    <row r="33" spans="1:6" ht="9.75" customHeight="1">
      <c r="A33" s="25">
        <v>1141</v>
      </c>
      <c r="B33" s="16" t="s">
        <v>294</v>
      </c>
      <c r="C33" s="26">
        <v>0</v>
      </c>
      <c r="D33" s="16"/>
      <c r="E33" s="16"/>
      <c r="F33" s="16"/>
    </row>
    <row r="34" spans="1:6" ht="9.75" customHeight="1">
      <c r="A34" s="25">
        <v>1142</v>
      </c>
      <c r="B34" s="16" t="s">
        <v>295</v>
      </c>
      <c r="C34" s="26">
        <v>0</v>
      </c>
      <c r="D34" s="16"/>
      <c r="E34" s="16"/>
      <c r="F34" s="16"/>
    </row>
    <row r="35" spans="1:6" ht="9.75" customHeight="1">
      <c r="A35" s="25">
        <v>1143</v>
      </c>
      <c r="B35" s="16" t="s">
        <v>296</v>
      </c>
      <c r="C35" s="26">
        <v>0</v>
      </c>
      <c r="D35" s="16"/>
      <c r="E35" s="16"/>
      <c r="F35" s="16"/>
    </row>
    <row r="36" spans="1:6" ht="9.75" customHeight="1">
      <c r="A36" s="25">
        <v>1144</v>
      </c>
      <c r="B36" s="16" t="s">
        <v>297</v>
      </c>
      <c r="C36" s="26">
        <v>0</v>
      </c>
      <c r="D36" s="16"/>
      <c r="E36" s="16"/>
      <c r="F36" s="16"/>
    </row>
    <row r="37" spans="1:6" ht="9.75" customHeight="1">
      <c r="A37" s="25">
        <v>1145</v>
      </c>
      <c r="B37" s="16" t="s">
        <v>298</v>
      </c>
      <c r="C37" s="26">
        <v>0</v>
      </c>
      <c r="D37" s="16"/>
      <c r="E37" s="16"/>
      <c r="F37" s="16"/>
    </row>
    <row r="38" spans="1:6" ht="9.75" customHeight="1">
      <c r="A38" s="16"/>
      <c r="B38" s="16"/>
      <c r="C38" s="16"/>
      <c r="D38" s="16"/>
      <c r="E38" s="16"/>
      <c r="F38" s="16"/>
    </row>
    <row r="39" spans="1:6" ht="9.75" customHeight="1">
      <c r="A39" s="75" t="s">
        <v>299</v>
      </c>
      <c r="B39" s="75"/>
      <c r="C39" s="75"/>
      <c r="D39" s="75"/>
      <c r="E39" s="75"/>
      <c r="F39" s="75"/>
    </row>
    <row r="40" spans="1:6" ht="9.75" customHeight="1">
      <c r="A40" s="77" t="s">
        <v>70</v>
      </c>
      <c r="B40" s="77" t="s">
        <v>71</v>
      </c>
      <c r="C40" s="77" t="s">
        <v>72</v>
      </c>
      <c r="D40" s="77" t="s">
        <v>291</v>
      </c>
      <c r="E40" s="77" t="s">
        <v>300</v>
      </c>
      <c r="F40" s="77" t="s">
        <v>292</v>
      </c>
    </row>
    <row r="41" spans="1:6" ht="9.75" customHeight="1">
      <c r="A41" s="25">
        <v>1150</v>
      </c>
      <c r="B41" s="16" t="s">
        <v>301</v>
      </c>
      <c r="C41" s="26">
        <v>0</v>
      </c>
      <c r="D41" s="16"/>
      <c r="E41" s="16"/>
      <c r="F41" s="16"/>
    </row>
    <row r="42" spans="1:6" ht="9.75" customHeight="1">
      <c r="A42" s="25">
        <v>1151</v>
      </c>
      <c r="B42" s="16" t="s">
        <v>302</v>
      </c>
      <c r="C42" s="26">
        <v>0</v>
      </c>
      <c r="D42" s="16"/>
      <c r="E42" s="16"/>
      <c r="F42" s="16"/>
    </row>
    <row r="43" spans="1:6" ht="9.75" customHeight="1">
      <c r="A43" s="16"/>
      <c r="B43" s="16"/>
      <c r="C43" s="16"/>
      <c r="D43" s="16"/>
      <c r="E43" s="16"/>
      <c r="F43" s="16"/>
    </row>
    <row r="44" spans="1:6" ht="9.75" customHeight="1">
      <c r="A44" s="75" t="s">
        <v>303</v>
      </c>
      <c r="B44" s="75"/>
      <c r="C44" s="75"/>
      <c r="D44" s="75"/>
      <c r="E44" s="75"/>
      <c r="F44" s="75"/>
    </row>
    <row r="45" spans="1:6" ht="9.75" customHeight="1">
      <c r="A45" s="77" t="s">
        <v>70</v>
      </c>
      <c r="B45" s="77" t="s">
        <v>71</v>
      </c>
      <c r="C45" s="77" t="s">
        <v>72</v>
      </c>
      <c r="D45" s="77" t="s">
        <v>266</v>
      </c>
      <c r="E45" s="77" t="s">
        <v>279</v>
      </c>
      <c r="F45" s="77"/>
    </row>
    <row r="46" spans="1:6" ht="9.75" customHeight="1">
      <c r="A46" s="25">
        <v>1213</v>
      </c>
      <c r="B46" s="16" t="s">
        <v>304</v>
      </c>
      <c r="C46" s="26">
        <v>0</v>
      </c>
      <c r="D46" s="16"/>
      <c r="E46" s="16"/>
      <c r="F46" s="16"/>
    </row>
    <row r="47" spans="1:6" ht="9.75" customHeight="1">
      <c r="A47" s="16"/>
      <c r="B47" s="16"/>
      <c r="C47" s="16"/>
      <c r="D47" s="16"/>
      <c r="E47" s="16"/>
      <c r="F47" s="16"/>
    </row>
    <row r="48" spans="1:6" ht="9.75" customHeight="1">
      <c r="A48" s="75" t="s">
        <v>305</v>
      </c>
      <c r="B48" s="75"/>
      <c r="C48" s="75"/>
      <c r="D48" s="75"/>
      <c r="E48" s="75"/>
      <c r="F48" s="75"/>
    </row>
    <row r="49" spans="1:10" ht="9.75" customHeight="1">
      <c r="A49" s="77" t="s">
        <v>70</v>
      </c>
      <c r="B49" s="77" t="s">
        <v>71</v>
      </c>
      <c r="C49" s="77" t="s">
        <v>72</v>
      </c>
      <c r="D49" s="77"/>
      <c r="E49" s="77"/>
      <c r="F49" s="77"/>
      <c r="G49" s="77"/>
      <c r="H49" s="77"/>
      <c r="I49" s="16"/>
      <c r="J49" s="16"/>
    </row>
    <row r="50" spans="1:10" ht="9.75" customHeight="1">
      <c r="A50" s="25">
        <v>1211</v>
      </c>
      <c r="B50" s="16" t="s">
        <v>306</v>
      </c>
      <c r="C50" s="26">
        <v>0</v>
      </c>
      <c r="D50" s="16"/>
      <c r="E50" s="16"/>
      <c r="F50" s="16"/>
      <c r="G50" s="16"/>
      <c r="H50" s="16"/>
      <c r="I50" s="16"/>
      <c r="J50" s="16"/>
    </row>
    <row r="51" spans="1:10" ht="9.75" customHeight="1">
      <c r="A51" s="25">
        <v>1212</v>
      </c>
      <c r="B51" s="16" t="s">
        <v>307</v>
      </c>
      <c r="C51" s="26">
        <v>0</v>
      </c>
      <c r="D51" s="16"/>
      <c r="E51" s="16"/>
      <c r="F51" s="16"/>
      <c r="G51" s="16"/>
      <c r="H51" s="16"/>
      <c r="I51" s="16"/>
      <c r="J51" s="16"/>
    </row>
    <row r="52" spans="1:10" ht="9.75" customHeight="1">
      <c r="A52" s="25">
        <v>1214</v>
      </c>
      <c r="B52" s="16" t="s">
        <v>308</v>
      </c>
      <c r="C52" s="26">
        <v>0</v>
      </c>
      <c r="D52" s="16"/>
      <c r="E52" s="16"/>
      <c r="F52" s="16"/>
      <c r="G52" s="16"/>
      <c r="H52" s="16"/>
      <c r="I52" s="16"/>
      <c r="J52" s="16"/>
    </row>
    <row r="53" spans="1:10" ht="9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>
      <c r="A54" s="75" t="s">
        <v>309</v>
      </c>
      <c r="B54" s="75"/>
      <c r="C54" s="75"/>
      <c r="D54" s="75"/>
      <c r="E54" s="75"/>
      <c r="F54" s="75"/>
      <c r="G54" s="75"/>
      <c r="H54" s="75"/>
      <c r="I54" s="75"/>
      <c r="J54" s="75"/>
    </row>
    <row r="55" spans="1:10" ht="9.75" customHeight="1">
      <c r="A55" s="77" t="s">
        <v>70</v>
      </c>
      <c r="B55" s="77" t="s">
        <v>71</v>
      </c>
      <c r="C55" s="77" t="s">
        <v>72</v>
      </c>
      <c r="D55" s="77" t="s">
        <v>310</v>
      </c>
      <c r="E55" s="77" t="s">
        <v>311</v>
      </c>
      <c r="F55" s="77" t="s">
        <v>312</v>
      </c>
      <c r="G55" s="77" t="s">
        <v>313</v>
      </c>
      <c r="H55" s="77" t="s">
        <v>314</v>
      </c>
      <c r="I55" s="77" t="s">
        <v>315</v>
      </c>
      <c r="J55" s="77" t="s">
        <v>316</v>
      </c>
    </row>
    <row r="56" spans="1:10" ht="13.5" customHeight="1">
      <c r="A56" s="25">
        <v>1230</v>
      </c>
      <c r="B56" s="16" t="s">
        <v>317</v>
      </c>
      <c r="C56" s="94">
        <v>123991848.06999999</v>
      </c>
      <c r="D56" s="94">
        <v>0</v>
      </c>
      <c r="E56" s="94">
        <v>0</v>
      </c>
      <c r="F56" s="16"/>
      <c r="G56" s="16"/>
      <c r="H56" s="16"/>
      <c r="I56" s="16"/>
      <c r="J56" s="16"/>
    </row>
    <row r="57" spans="1:10" ht="13.5" customHeight="1">
      <c r="A57" s="25">
        <v>1231</v>
      </c>
      <c r="B57" s="16" t="s">
        <v>318</v>
      </c>
      <c r="C57" s="94">
        <v>1463865.4</v>
      </c>
      <c r="D57" s="108"/>
      <c r="E57" s="108"/>
      <c r="F57" s="16"/>
      <c r="G57" s="16"/>
      <c r="H57" s="16"/>
      <c r="I57" s="16"/>
      <c r="J57" s="16"/>
    </row>
    <row r="58" spans="1:10" ht="13.5" customHeight="1">
      <c r="A58" s="25">
        <v>1232</v>
      </c>
      <c r="B58" s="16" t="s">
        <v>319</v>
      </c>
      <c r="C58" s="94">
        <v>0</v>
      </c>
      <c r="D58" s="94">
        <v>0</v>
      </c>
      <c r="E58" s="94">
        <v>0</v>
      </c>
      <c r="F58" s="16"/>
      <c r="G58" s="16"/>
      <c r="H58" s="16"/>
      <c r="I58" s="16"/>
      <c r="J58" s="16"/>
    </row>
    <row r="59" spans="1:10" ht="13.5" customHeight="1">
      <c r="A59" s="25">
        <v>1233</v>
      </c>
      <c r="B59" s="16" t="s">
        <v>320</v>
      </c>
      <c r="C59" s="94">
        <v>26782186.809999999</v>
      </c>
      <c r="D59" s="94">
        <v>0</v>
      </c>
      <c r="E59" s="94">
        <v>0</v>
      </c>
      <c r="F59" s="16"/>
      <c r="G59" s="16"/>
      <c r="H59" s="16"/>
      <c r="I59" s="16"/>
      <c r="J59" s="16"/>
    </row>
    <row r="60" spans="1:10" ht="13.5" customHeight="1">
      <c r="A60" s="25">
        <v>1234</v>
      </c>
      <c r="B60" s="16" t="s">
        <v>321</v>
      </c>
      <c r="C60" s="94">
        <v>0</v>
      </c>
      <c r="D60" s="94">
        <v>0</v>
      </c>
      <c r="E60" s="94">
        <v>0</v>
      </c>
      <c r="F60" s="16"/>
      <c r="G60" s="16"/>
      <c r="H60" s="16"/>
      <c r="I60" s="16"/>
      <c r="J60" s="16"/>
    </row>
    <row r="61" spans="1:10" ht="13.5" customHeight="1">
      <c r="A61" s="25">
        <v>1235</v>
      </c>
      <c r="B61" s="16" t="s">
        <v>322</v>
      </c>
      <c r="C61" s="94">
        <v>24336072.530000001</v>
      </c>
      <c r="D61" s="94">
        <v>0</v>
      </c>
      <c r="E61" s="94">
        <v>0</v>
      </c>
      <c r="F61" s="16"/>
      <c r="G61" s="16"/>
      <c r="H61" s="16"/>
      <c r="I61" s="16"/>
      <c r="J61" s="16"/>
    </row>
    <row r="62" spans="1:10" ht="13.5" customHeight="1">
      <c r="A62" s="25">
        <v>1236</v>
      </c>
      <c r="B62" s="16" t="s">
        <v>323</v>
      </c>
      <c r="C62" s="94">
        <v>46820044.119999997</v>
      </c>
      <c r="D62" s="94">
        <v>0</v>
      </c>
      <c r="E62" s="94">
        <v>0</v>
      </c>
      <c r="F62" s="16"/>
      <c r="G62" s="16"/>
      <c r="H62" s="16"/>
      <c r="I62" s="16"/>
      <c r="J62" s="16"/>
    </row>
    <row r="63" spans="1:10" ht="13.5" customHeight="1">
      <c r="A63" s="25">
        <v>1239</v>
      </c>
      <c r="B63" s="16" t="s">
        <v>324</v>
      </c>
      <c r="C63" s="94">
        <v>24589679.210000001</v>
      </c>
      <c r="D63" s="94">
        <v>0</v>
      </c>
      <c r="E63" s="94">
        <v>0</v>
      </c>
      <c r="F63" s="16"/>
      <c r="G63" s="16"/>
      <c r="H63" s="16"/>
      <c r="I63" s="16"/>
      <c r="J63" s="16"/>
    </row>
    <row r="64" spans="1:10" ht="13.5" customHeight="1">
      <c r="A64" s="25">
        <v>1240</v>
      </c>
      <c r="B64" s="16" t="s">
        <v>325</v>
      </c>
      <c r="C64" s="94">
        <v>89268543.699999988</v>
      </c>
      <c r="D64" s="94">
        <v>5285421.8</v>
      </c>
      <c r="E64" s="94">
        <v>51248218.170000002</v>
      </c>
      <c r="F64" s="16"/>
      <c r="G64" s="16"/>
      <c r="H64" s="16"/>
      <c r="I64" s="16"/>
      <c r="J64" s="16"/>
    </row>
    <row r="65" spans="1:10" ht="13.5" customHeight="1">
      <c r="A65" s="25">
        <v>1241</v>
      </c>
      <c r="B65" s="16" t="s">
        <v>326</v>
      </c>
      <c r="C65" s="94">
        <v>20034203.239999998</v>
      </c>
      <c r="D65" s="94">
        <v>0</v>
      </c>
      <c r="E65" s="94">
        <v>0</v>
      </c>
      <c r="F65" s="16"/>
      <c r="G65" s="16"/>
      <c r="H65" s="16"/>
      <c r="I65" s="16"/>
      <c r="J65" s="16"/>
    </row>
    <row r="66" spans="1:10" ht="13.5" customHeight="1">
      <c r="A66" s="25">
        <v>1242</v>
      </c>
      <c r="B66" s="16" t="s">
        <v>327</v>
      </c>
      <c r="C66" s="94">
        <v>2529808.0299999998</v>
      </c>
      <c r="D66" s="94">
        <v>0</v>
      </c>
      <c r="E66" s="94">
        <v>0</v>
      </c>
      <c r="F66" s="16"/>
      <c r="G66" s="16"/>
      <c r="H66" s="16"/>
      <c r="I66" s="16"/>
      <c r="J66" s="16"/>
    </row>
    <row r="67" spans="1:10" ht="13.5" customHeight="1">
      <c r="A67" s="25">
        <v>1243</v>
      </c>
      <c r="B67" s="16" t="s">
        <v>328</v>
      </c>
      <c r="C67" s="94">
        <v>76188.14</v>
      </c>
      <c r="D67" s="94">
        <v>0</v>
      </c>
      <c r="E67" s="94">
        <v>0</v>
      </c>
      <c r="F67" s="16"/>
      <c r="G67" s="16"/>
      <c r="H67" s="16"/>
      <c r="I67" s="16"/>
      <c r="J67" s="16"/>
    </row>
    <row r="68" spans="1:10" ht="13.5" customHeight="1">
      <c r="A68" s="25">
        <v>1244</v>
      </c>
      <c r="B68" s="16" t="s">
        <v>329</v>
      </c>
      <c r="C68" s="94">
        <v>32458924.170000002</v>
      </c>
      <c r="D68" s="94">
        <v>0</v>
      </c>
      <c r="E68" s="94">
        <v>0</v>
      </c>
      <c r="F68" s="16"/>
      <c r="G68" s="16"/>
      <c r="H68" s="16"/>
      <c r="I68" s="16"/>
      <c r="J68" s="16"/>
    </row>
    <row r="69" spans="1:10" ht="13.5" customHeight="1">
      <c r="A69" s="25">
        <v>1245</v>
      </c>
      <c r="B69" s="16" t="s">
        <v>330</v>
      </c>
      <c r="C69" s="94">
        <v>10453089.16</v>
      </c>
      <c r="D69" s="94">
        <v>5257236.8</v>
      </c>
      <c r="E69" s="94">
        <v>51115932.340000004</v>
      </c>
      <c r="F69" s="16"/>
      <c r="G69" s="16"/>
      <c r="H69" s="16"/>
      <c r="I69" s="16"/>
      <c r="J69" s="16"/>
    </row>
    <row r="70" spans="1:10" ht="13.5" customHeight="1">
      <c r="A70" s="25">
        <v>1246</v>
      </c>
      <c r="B70" s="16" t="s">
        <v>331</v>
      </c>
      <c r="C70" s="94">
        <v>22869500.940000001</v>
      </c>
      <c r="D70" s="94">
        <v>0</v>
      </c>
      <c r="E70" s="94">
        <v>0</v>
      </c>
      <c r="F70" s="16"/>
      <c r="G70" s="16"/>
      <c r="H70" s="16"/>
      <c r="I70" s="16"/>
      <c r="J70" s="16"/>
    </row>
    <row r="71" spans="1:10" ht="13.5" customHeight="1">
      <c r="A71" s="25">
        <v>1247</v>
      </c>
      <c r="B71" s="16" t="s">
        <v>332</v>
      </c>
      <c r="C71" s="94">
        <v>266000.02</v>
      </c>
      <c r="D71" s="94">
        <v>0</v>
      </c>
      <c r="E71" s="94">
        <v>0</v>
      </c>
      <c r="F71" s="16"/>
      <c r="G71" s="16"/>
      <c r="H71" s="16"/>
      <c r="I71" s="16"/>
      <c r="J71" s="16"/>
    </row>
    <row r="72" spans="1:10" ht="13.5" customHeight="1">
      <c r="A72" s="25">
        <v>1248</v>
      </c>
      <c r="B72" s="16" t="s">
        <v>333</v>
      </c>
      <c r="C72" s="94">
        <v>580830</v>
      </c>
      <c r="D72" s="94">
        <v>28185</v>
      </c>
      <c r="E72" s="94">
        <v>132285.82999999999</v>
      </c>
      <c r="F72" s="16"/>
      <c r="G72" s="16"/>
      <c r="H72" s="16"/>
      <c r="I72" s="16"/>
      <c r="J72" s="16"/>
    </row>
    <row r="73" spans="1:10" ht="9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>
      <c r="A74" s="75" t="s">
        <v>334</v>
      </c>
      <c r="B74" s="75"/>
      <c r="C74" s="75"/>
      <c r="D74" s="75"/>
      <c r="E74" s="75"/>
      <c r="F74" s="75"/>
      <c r="G74" s="75"/>
      <c r="H74" s="16"/>
      <c r="I74" s="16"/>
      <c r="J74" s="16"/>
    </row>
    <row r="75" spans="1:10" ht="9.75" customHeight="1">
      <c r="A75" s="77" t="s">
        <v>70</v>
      </c>
      <c r="B75" s="77" t="s">
        <v>71</v>
      </c>
      <c r="C75" s="77" t="s">
        <v>72</v>
      </c>
      <c r="D75" s="77" t="s">
        <v>335</v>
      </c>
      <c r="E75" s="77" t="s">
        <v>336</v>
      </c>
      <c r="F75" s="77" t="s">
        <v>337</v>
      </c>
      <c r="G75" s="77" t="s">
        <v>338</v>
      </c>
      <c r="H75" s="16"/>
      <c r="I75" s="16"/>
      <c r="J75" s="16"/>
    </row>
    <row r="76" spans="1:10" ht="15" customHeight="1">
      <c r="A76" s="25">
        <v>1250</v>
      </c>
      <c r="B76" s="16" t="s">
        <v>339</v>
      </c>
      <c r="C76" s="94">
        <v>1093630.7</v>
      </c>
      <c r="D76" s="94">
        <v>15566.97</v>
      </c>
      <c r="E76" s="94">
        <f>SUM(E77:E81)</f>
        <v>0</v>
      </c>
      <c r="F76" s="16"/>
      <c r="G76" s="16"/>
      <c r="H76" s="16"/>
      <c r="I76" s="16"/>
      <c r="J76" s="16"/>
    </row>
    <row r="77" spans="1:10" ht="15" customHeight="1">
      <c r="A77" s="25">
        <v>1251</v>
      </c>
      <c r="B77" s="16" t="s">
        <v>340</v>
      </c>
      <c r="C77" s="94">
        <v>532281.94999999995</v>
      </c>
      <c r="D77" s="94">
        <v>0</v>
      </c>
      <c r="E77" s="94">
        <v>0</v>
      </c>
      <c r="F77" s="16"/>
      <c r="G77" s="16"/>
      <c r="H77" s="16"/>
      <c r="I77" s="16"/>
      <c r="J77" s="16"/>
    </row>
    <row r="78" spans="1:10" ht="15" customHeight="1">
      <c r="A78" s="25">
        <v>1252</v>
      </c>
      <c r="B78" s="16" t="s">
        <v>341</v>
      </c>
      <c r="C78" s="94">
        <v>0</v>
      </c>
      <c r="D78" s="94">
        <v>0</v>
      </c>
      <c r="E78" s="94">
        <v>0</v>
      </c>
      <c r="F78" s="16"/>
      <c r="G78" s="16"/>
      <c r="H78" s="16"/>
      <c r="I78" s="16"/>
      <c r="J78" s="16"/>
    </row>
    <row r="79" spans="1:10" ht="15" customHeight="1">
      <c r="A79" s="25">
        <v>1253</v>
      </c>
      <c r="B79" s="16" t="s">
        <v>342</v>
      </c>
      <c r="C79" s="94">
        <v>0</v>
      </c>
      <c r="D79" s="94">
        <v>0</v>
      </c>
      <c r="E79" s="94">
        <v>0</v>
      </c>
      <c r="F79" s="16"/>
      <c r="G79" s="16"/>
      <c r="H79" s="16"/>
      <c r="I79" s="16"/>
      <c r="J79" s="16"/>
    </row>
    <row r="80" spans="1:10" ht="15" customHeight="1">
      <c r="A80" s="25">
        <v>1254</v>
      </c>
      <c r="B80" s="16" t="s">
        <v>343</v>
      </c>
      <c r="C80" s="94">
        <v>551971.72</v>
      </c>
      <c r="D80" s="94">
        <v>15566.97</v>
      </c>
      <c r="E80" s="94">
        <v>0</v>
      </c>
      <c r="F80" s="16"/>
      <c r="G80" s="16"/>
      <c r="H80" s="16"/>
      <c r="I80" s="16"/>
      <c r="J80" s="16"/>
    </row>
    <row r="81" spans="1:7" ht="15" customHeight="1">
      <c r="A81" s="25">
        <v>1259</v>
      </c>
      <c r="B81" s="16" t="s">
        <v>344</v>
      </c>
      <c r="C81" s="94">
        <v>9377.0300000000007</v>
      </c>
      <c r="D81" s="94">
        <v>0</v>
      </c>
      <c r="E81" s="94">
        <v>0</v>
      </c>
      <c r="F81" s="16"/>
      <c r="G81" s="16"/>
    </row>
    <row r="82" spans="1:7" ht="15" customHeight="1">
      <c r="A82" s="25">
        <v>1270</v>
      </c>
      <c r="B82" s="16" t="s">
        <v>345</v>
      </c>
      <c r="C82" s="94">
        <v>14226399.09</v>
      </c>
      <c r="D82" s="108"/>
      <c r="E82" s="108"/>
      <c r="F82" s="16"/>
      <c r="G82" s="16"/>
    </row>
    <row r="83" spans="1:7" ht="15" customHeight="1">
      <c r="A83" s="25">
        <v>1271</v>
      </c>
      <c r="B83" s="16" t="s">
        <v>346</v>
      </c>
      <c r="C83" s="94">
        <v>14226399.09</v>
      </c>
      <c r="D83" s="108"/>
      <c r="E83" s="108"/>
      <c r="F83" s="16"/>
      <c r="G83" s="16"/>
    </row>
    <row r="84" spans="1:7" ht="9.75" customHeight="1">
      <c r="A84" s="25">
        <v>1272</v>
      </c>
      <c r="B84" s="16" t="s">
        <v>347</v>
      </c>
      <c r="C84" s="94">
        <v>0</v>
      </c>
      <c r="D84" s="108"/>
      <c r="E84" s="108"/>
      <c r="F84" s="16"/>
      <c r="G84" s="16"/>
    </row>
    <row r="85" spans="1:7" ht="9.75" customHeight="1">
      <c r="A85" s="25">
        <v>1273</v>
      </c>
      <c r="B85" s="16" t="s">
        <v>348</v>
      </c>
      <c r="C85" s="94">
        <v>0</v>
      </c>
      <c r="D85" s="108"/>
      <c r="E85" s="108"/>
      <c r="F85" s="16"/>
      <c r="G85" s="16"/>
    </row>
    <row r="86" spans="1:7" ht="9.75" customHeight="1">
      <c r="A86" s="25">
        <v>1274</v>
      </c>
      <c r="B86" s="16" t="s">
        <v>349</v>
      </c>
      <c r="C86" s="94">
        <v>0</v>
      </c>
      <c r="D86" s="108"/>
      <c r="E86" s="108"/>
      <c r="F86" s="16"/>
      <c r="G86" s="16"/>
    </row>
    <row r="87" spans="1:7" ht="9.75" customHeight="1">
      <c r="A87" s="25">
        <v>1275</v>
      </c>
      <c r="B87" s="16" t="s">
        <v>350</v>
      </c>
      <c r="C87" s="94">
        <v>0</v>
      </c>
      <c r="D87" s="108"/>
      <c r="E87" s="108"/>
      <c r="F87" s="16"/>
      <c r="G87" s="16"/>
    </row>
    <row r="88" spans="1:7" ht="9.75" customHeight="1">
      <c r="A88" s="25">
        <v>1279</v>
      </c>
      <c r="B88" s="16" t="s">
        <v>351</v>
      </c>
      <c r="C88" s="94">
        <v>0</v>
      </c>
      <c r="D88" s="108"/>
      <c r="E88" s="108"/>
      <c r="F88" s="16"/>
      <c r="G88" s="16"/>
    </row>
    <row r="89" spans="1:7" ht="9.75" customHeight="1">
      <c r="A89" s="16"/>
      <c r="B89" s="16"/>
      <c r="C89" s="16"/>
      <c r="D89" s="16"/>
      <c r="E89" s="16"/>
      <c r="F89" s="16"/>
      <c r="G89" s="16"/>
    </row>
    <row r="90" spans="1:7" ht="9.75" customHeight="1">
      <c r="A90" s="75" t="s">
        <v>352</v>
      </c>
      <c r="B90" s="75"/>
      <c r="C90" s="75"/>
      <c r="D90" s="75"/>
      <c r="E90" s="75"/>
      <c r="F90" s="75"/>
      <c r="G90" s="75"/>
    </row>
    <row r="91" spans="1:7" ht="9.75" customHeight="1">
      <c r="A91" s="77" t="s">
        <v>70</v>
      </c>
      <c r="B91" s="77" t="s">
        <v>71</v>
      </c>
      <c r="C91" s="77" t="s">
        <v>72</v>
      </c>
      <c r="D91" s="77" t="s">
        <v>314</v>
      </c>
      <c r="E91" s="77"/>
      <c r="F91" s="77"/>
      <c r="G91" s="77"/>
    </row>
    <row r="92" spans="1:7" ht="9.75" customHeight="1">
      <c r="A92" s="25">
        <v>1160</v>
      </c>
      <c r="B92" s="16" t="s">
        <v>353</v>
      </c>
      <c r="C92" s="26">
        <v>0</v>
      </c>
      <c r="D92" s="16"/>
      <c r="E92" s="16"/>
      <c r="F92" s="16"/>
      <c r="G92" s="16"/>
    </row>
    <row r="93" spans="1:7" ht="9.75" customHeight="1">
      <c r="A93" s="25">
        <v>1161</v>
      </c>
      <c r="B93" s="16" t="s">
        <v>354</v>
      </c>
      <c r="C93" s="26">
        <v>0</v>
      </c>
      <c r="D93" s="16"/>
      <c r="E93" s="16"/>
      <c r="F93" s="16"/>
      <c r="G93" s="16"/>
    </row>
    <row r="94" spans="1:7" ht="9.75" customHeight="1">
      <c r="A94" s="25">
        <v>1162</v>
      </c>
      <c r="B94" s="16" t="s">
        <v>355</v>
      </c>
      <c r="C94" s="26">
        <v>0</v>
      </c>
      <c r="D94" s="16"/>
      <c r="E94" s="16"/>
      <c r="F94" s="16"/>
      <c r="G94" s="16"/>
    </row>
    <row r="95" spans="1:7" ht="9.75" customHeight="1">
      <c r="A95" s="16"/>
      <c r="B95" s="16"/>
      <c r="C95" s="16"/>
      <c r="D95" s="16"/>
      <c r="E95" s="16"/>
      <c r="F95" s="16"/>
      <c r="G95" s="16"/>
    </row>
    <row r="96" spans="1:7" ht="9.75" customHeight="1">
      <c r="A96" s="75" t="s">
        <v>356</v>
      </c>
      <c r="B96" s="75"/>
      <c r="C96" s="75"/>
      <c r="D96" s="75"/>
      <c r="E96" s="75"/>
      <c r="F96" s="75"/>
      <c r="G96" s="75"/>
    </row>
    <row r="97" spans="1:8" ht="9.75" customHeight="1">
      <c r="A97" s="77" t="s">
        <v>70</v>
      </c>
      <c r="B97" s="77" t="s">
        <v>71</v>
      </c>
      <c r="C97" s="77" t="s">
        <v>72</v>
      </c>
      <c r="D97" s="77" t="s">
        <v>279</v>
      </c>
      <c r="E97" s="77"/>
      <c r="F97" s="77"/>
      <c r="G97" s="77"/>
      <c r="H97" s="77"/>
    </row>
    <row r="98" spans="1:8" ht="9.75" customHeight="1">
      <c r="A98" s="25">
        <v>1190</v>
      </c>
      <c r="B98" s="16" t="s">
        <v>357</v>
      </c>
      <c r="C98" s="26">
        <v>0</v>
      </c>
      <c r="D98" s="16"/>
      <c r="E98" s="16"/>
      <c r="F98" s="16"/>
      <c r="G98" s="16"/>
      <c r="H98" s="16"/>
    </row>
    <row r="99" spans="1:8" ht="9.75" customHeight="1">
      <c r="A99" s="25">
        <v>1191</v>
      </c>
      <c r="B99" s="16" t="s">
        <v>358</v>
      </c>
      <c r="C99" s="26">
        <v>0</v>
      </c>
      <c r="D99" s="16"/>
      <c r="E99" s="16"/>
      <c r="F99" s="16"/>
      <c r="G99" s="16"/>
      <c r="H99" s="16"/>
    </row>
    <row r="100" spans="1:8" ht="9.75" customHeight="1">
      <c r="A100" s="25">
        <v>1192</v>
      </c>
      <c r="B100" s="16" t="s">
        <v>359</v>
      </c>
      <c r="C100" s="26">
        <v>0</v>
      </c>
      <c r="D100" s="16"/>
      <c r="E100" s="16"/>
      <c r="F100" s="16"/>
      <c r="G100" s="16"/>
      <c r="H100" s="16"/>
    </row>
    <row r="101" spans="1:8" ht="9.75" customHeight="1">
      <c r="A101" s="25">
        <v>1193</v>
      </c>
      <c r="B101" s="16" t="s">
        <v>360</v>
      </c>
      <c r="C101" s="26">
        <v>0</v>
      </c>
      <c r="D101" s="16"/>
      <c r="E101" s="16"/>
      <c r="F101" s="16"/>
      <c r="G101" s="16"/>
      <c r="H101" s="16"/>
    </row>
    <row r="102" spans="1:8" ht="9.75" customHeight="1">
      <c r="A102" s="25">
        <v>1194</v>
      </c>
      <c r="B102" s="16" t="s">
        <v>361</v>
      </c>
      <c r="C102" s="26">
        <v>0</v>
      </c>
      <c r="D102" s="16"/>
      <c r="E102" s="16"/>
      <c r="F102" s="16"/>
      <c r="G102" s="16"/>
      <c r="H102" s="16"/>
    </row>
    <row r="103" spans="1:8" ht="9.75" customHeight="1">
      <c r="A103" s="25">
        <v>1290</v>
      </c>
      <c r="B103" s="16" t="s">
        <v>362</v>
      </c>
      <c r="C103" s="26">
        <v>0</v>
      </c>
      <c r="D103" s="16"/>
      <c r="E103" s="16"/>
      <c r="F103" s="16"/>
      <c r="G103" s="16"/>
      <c r="H103" s="16"/>
    </row>
    <row r="104" spans="1:8" ht="9.75" customHeight="1">
      <c r="A104" s="25">
        <v>1291</v>
      </c>
      <c r="B104" s="16" t="s">
        <v>363</v>
      </c>
      <c r="C104" s="26">
        <v>0</v>
      </c>
      <c r="D104" s="16"/>
      <c r="E104" s="16"/>
      <c r="F104" s="16"/>
      <c r="G104" s="16"/>
      <c r="H104" s="16"/>
    </row>
    <row r="105" spans="1:8" ht="9.75" customHeight="1">
      <c r="A105" s="25">
        <v>1292</v>
      </c>
      <c r="B105" s="16" t="s">
        <v>364</v>
      </c>
      <c r="C105" s="26">
        <v>0</v>
      </c>
      <c r="D105" s="16"/>
      <c r="E105" s="16"/>
      <c r="F105" s="16"/>
      <c r="G105" s="16"/>
      <c r="H105" s="16"/>
    </row>
    <row r="106" spans="1:8" ht="9.75" customHeight="1">
      <c r="A106" s="25">
        <v>1293</v>
      </c>
      <c r="B106" s="16" t="s">
        <v>365</v>
      </c>
      <c r="C106" s="26">
        <v>0</v>
      </c>
      <c r="D106" s="16"/>
      <c r="E106" s="16"/>
      <c r="F106" s="16"/>
      <c r="G106" s="16"/>
      <c r="H106" s="16"/>
    </row>
    <row r="107" spans="1:8" ht="9.75" customHeight="1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>
      <c r="A108" s="75" t="s">
        <v>366</v>
      </c>
      <c r="B108" s="75"/>
      <c r="C108" s="75"/>
      <c r="D108" s="75"/>
      <c r="E108" s="75"/>
      <c r="F108" s="75"/>
      <c r="G108" s="75"/>
      <c r="H108" s="75"/>
    </row>
    <row r="109" spans="1:8" ht="9.75" customHeight="1">
      <c r="A109" s="77" t="s">
        <v>70</v>
      </c>
      <c r="B109" s="77" t="s">
        <v>71</v>
      </c>
      <c r="C109" s="77" t="s">
        <v>72</v>
      </c>
      <c r="D109" s="77" t="s">
        <v>275</v>
      </c>
      <c r="E109" s="77" t="s">
        <v>276</v>
      </c>
      <c r="F109" s="77" t="s">
        <v>277</v>
      </c>
      <c r="G109" s="77" t="s">
        <v>367</v>
      </c>
      <c r="H109" s="77" t="s">
        <v>368</v>
      </c>
    </row>
    <row r="110" spans="1:8" ht="12.75" customHeight="1">
      <c r="A110" s="25">
        <v>2110</v>
      </c>
      <c r="B110" s="16" t="s">
        <v>369</v>
      </c>
      <c r="C110" s="94">
        <v>31581157.870000001</v>
      </c>
      <c r="D110" s="94">
        <v>31581157.870000001</v>
      </c>
      <c r="E110" s="26">
        <v>0</v>
      </c>
      <c r="F110" s="26">
        <v>0</v>
      </c>
      <c r="G110" s="26">
        <v>0</v>
      </c>
      <c r="H110" s="16"/>
    </row>
    <row r="111" spans="1:8" ht="12.75" customHeight="1">
      <c r="A111" s="25">
        <v>2111</v>
      </c>
      <c r="B111" s="16" t="s">
        <v>370</v>
      </c>
      <c r="C111" s="94">
        <v>7856120.4100000001</v>
      </c>
      <c r="D111" s="94">
        <v>7856120.4100000001</v>
      </c>
      <c r="E111" s="26">
        <v>0</v>
      </c>
      <c r="F111" s="26">
        <v>0</v>
      </c>
      <c r="G111" s="26">
        <v>0</v>
      </c>
      <c r="H111" s="16"/>
    </row>
    <row r="112" spans="1:8" ht="12.75" customHeight="1">
      <c r="A112" s="25">
        <v>2112</v>
      </c>
      <c r="B112" s="16" t="s">
        <v>371</v>
      </c>
      <c r="C112" s="94">
        <v>2769398.85</v>
      </c>
      <c r="D112" s="94">
        <v>2769398.85</v>
      </c>
      <c r="E112" s="26">
        <v>0</v>
      </c>
      <c r="F112" s="26">
        <v>0</v>
      </c>
      <c r="G112" s="26">
        <v>0</v>
      </c>
      <c r="H112" s="16"/>
    </row>
    <row r="113" spans="1:8" ht="12.75" customHeight="1">
      <c r="A113" s="25">
        <v>2113</v>
      </c>
      <c r="B113" s="16" t="s">
        <v>372</v>
      </c>
      <c r="C113" s="94">
        <v>2748559.59</v>
      </c>
      <c r="D113" s="94">
        <v>2748559.59</v>
      </c>
      <c r="E113" s="26">
        <v>0</v>
      </c>
      <c r="F113" s="26">
        <v>0</v>
      </c>
      <c r="G113" s="26">
        <v>0</v>
      </c>
      <c r="H113" s="16"/>
    </row>
    <row r="114" spans="1:8" ht="12.75" customHeight="1">
      <c r="A114" s="25">
        <v>2114</v>
      </c>
      <c r="B114" s="16" t="s">
        <v>373</v>
      </c>
      <c r="C114" s="94">
        <v>0</v>
      </c>
      <c r="D114" s="94">
        <v>0</v>
      </c>
      <c r="E114" s="26">
        <v>0</v>
      </c>
      <c r="F114" s="26">
        <v>0</v>
      </c>
      <c r="G114" s="26">
        <v>0</v>
      </c>
      <c r="H114" s="16"/>
    </row>
    <row r="115" spans="1:8" ht="12.75" customHeight="1">
      <c r="A115" s="25">
        <v>2115</v>
      </c>
      <c r="B115" s="16" t="s">
        <v>374</v>
      </c>
      <c r="C115" s="94">
        <v>13779906.640000001</v>
      </c>
      <c r="D115" s="94">
        <v>13779906.640000001</v>
      </c>
      <c r="E115" s="26">
        <v>0</v>
      </c>
      <c r="F115" s="26">
        <v>0</v>
      </c>
      <c r="G115" s="26">
        <v>0</v>
      </c>
      <c r="H115" s="16"/>
    </row>
    <row r="116" spans="1:8" ht="12.75" customHeight="1">
      <c r="A116" s="25">
        <v>2116</v>
      </c>
      <c r="B116" s="16" t="s">
        <v>375</v>
      </c>
      <c r="C116" s="94">
        <v>0</v>
      </c>
      <c r="D116" s="94">
        <v>0</v>
      </c>
      <c r="E116" s="26">
        <v>0</v>
      </c>
      <c r="F116" s="26">
        <v>0</v>
      </c>
      <c r="G116" s="26">
        <v>0</v>
      </c>
      <c r="H116" s="16"/>
    </row>
    <row r="117" spans="1:8" ht="12.75" customHeight="1">
      <c r="A117" s="25">
        <v>2117</v>
      </c>
      <c r="B117" s="16" t="s">
        <v>376</v>
      </c>
      <c r="C117" s="94">
        <v>1347917</v>
      </c>
      <c r="D117" s="94">
        <v>1347917</v>
      </c>
      <c r="E117" s="26">
        <v>0</v>
      </c>
      <c r="F117" s="26">
        <v>0</v>
      </c>
      <c r="G117" s="26">
        <v>0</v>
      </c>
      <c r="H117" s="16"/>
    </row>
    <row r="118" spans="1:8" ht="12.75" customHeight="1">
      <c r="A118" s="25">
        <v>2118</v>
      </c>
      <c r="B118" s="16" t="s">
        <v>377</v>
      </c>
      <c r="C118" s="94">
        <v>0</v>
      </c>
      <c r="D118" s="94">
        <v>0</v>
      </c>
      <c r="E118" s="26">
        <v>0</v>
      </c>
      <c r="F118" s="26">
        <v>0</v>
      </c>
      <c r="G118" s="26">
        <v>0</v>
      </c>
      <c r="H118" s="16"/>
    </row>
    <row r="119" spans="1:8" ht="12.75" customHeight="1">
      <c r="A119" s="25">
        <v>2119</v>
      </c>
      <c r="B119" s="16" t="s">
        <v>378</v>
      </c>
      <c r="C119" s="94">
        <v>3079255.38</v>
      </c>
      <c r="D119" s="94">
        <v>3079255.38</v>
      </c>
      <c r="E119" s="26">
        <v>0</v>
      </c>
      <c r="F119" s="26">
        <v>0</v>
      </c>
      <c r="G119" s="26">
        <v>0</v>
      </c>
      <c r="H119" s="16"/>
    </row>
    <row r="120" spans="1:8" ht="12.75" customHeight="1">
      <c r="A120" s="25">
        <v>2120</v>
      </c>
      <c r="B120" s="16" t="s">
        <v>379</v>
      </c>
      <c r="C120" s="94">
        <v>0</v>
      </c>
      <c r="D120" s="94">
        <v>0</v>
      </c>
      <c r="E120" s="26">
        <v>0</v>
      </c>
      <c r="F120" s="26">
        <v>0</v>
      </c>
      <c r="G120" s="26">
        <v>0</v>
      </c>
      <c r="H120" s="16"/>
    </row>
    <row r="121" spans="1:8" ht="12.75" customHeight="1">
      <c r="A121" s="25">
        <v>2121</v>
      </c>
      <c r="B121" s="16" t="s">
        <v>380</v>
      </c>
      <c r="C121" s="94">
        <v>0</v>
      </c>
      <c r="D121" s="94">
        <v>0</v>
      </c>
      <c r="E121" s="26">
        <v>0</v>
      </c>
      <c r="F121" s="26">
        <v>0</v>
      </c>
      <c r="G121" s="26">
        <v>0</v>
      </c>
      <c r="H121" s="16"/>
    </row>
    <row r="122" spans="1:8" ht="12.75" customHeight="1">
      <c r="A122" s="25">
        <v>2122</v>
      </c>
      <c r="B122" s="16" t="s">
        <v>381</v>
      </c>
      <c r="C122" s="94">
        <v>0</v>
      </c>
      <c r="D122" s="94">
        <v>0</v>
      </c>
      <c r="E122" s="26">
        <v>0</v>
      </c>
      <c r="F122" s="26">
        <v>0</v>
      </c>
      <c r="G122" s="26">
        <v>0</v>
      </c>
      <c r="H122" s="16"/>
    </row>
    <row r="123" spans="1:8" ht="9.75" customHeight="1">
      <c r="A123" s="25">
        <v>2129</v>
      </c>
      <c r="B123" s="16" t="s">
        <v>382</v>
      </c>
      <c r="C123" s="94">
        <v>0</v>
      </c>
      <c r="D123" s="94">
        <v>0</v>
      </c>
      <c r="E123" s="26">
        <v>0</v>
      </c>
      <c r="F123" s="26">
        <v>0</v>
      </c>
      <c r="G123" s="26">
        <v>0</v>
      </c>
      <c r="H123" s="16"/>
    </row>
    <row r="124" spans="1:8" ht="9.75" customHeight="1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>
      <c r="A125" s="75" t="s">
        <v>383</v>
      </c>
      <c r="B125" s="75"/>
      <c r="C125" s="75"/>
      <c r="D125" s="75"/>
      <c r="E125" s="75"/>
      <c r="F125" s="75"/>
      <c r="G125" s="75"/>
      <c r="H125" s="75"/>
    </row>
    <row r="126" spans="1:8" ht="9.75" customHeight="1">
      <c r="A126" s="77" t="s">
        <v>70</v>
      </c>
      <c r="B126" s="77" t="s">
        <v>71</v>
      </c>
      <c r="C126" s="77" t="s">
        <v>72</v>
      </c>
      <c r="D126" s="77" t="s">
        <v>384</v>
      </c>
      <c r="E126" s="77" t="s">
        <v>279</v>
      </c>
      <c r="F126" s="77"/>
      <c r="G126" s="77"/>
      <c r="H126" s="77"/>
    </row>
    <row r="127" spans="1:8" ht="9.75" customHeight="1">
      <c r="A127" s="25">
        <v>2160</v>
      </c>
      <c r="B127" s="16" t="s">
        <v>385</v>
      </c>
      <c r="C127" s="26">
        <v>0</v>
      </c>
      <c r="D127" s="16"/>
      <c r="E127" s="16"/>
      <c r="F127" s="16"/>
      <c r="G127" s="16"/>
      <c r="H127" s="16"/>
    </row>
    <row r="128" spans="1:8" ht="9.75" customHeight="1">
      <c r="A128" s="25">
        <v>2161</v>
      </c>
      <c r="B128" s="16" t="s">
        <v>386</v>
      </c>
      <c r="C128" s="26">
        <v>0</v>
      </c>
      <c r="D128" s="16"/>
      <c r="E128" s="16"/>
      <c r="F128" s="16"/>
      <c r="G128" s="16"/>
      <c r="H128" s="16"/>
    </row>
    <row r="129" spans="1:5" ht="9.75" customHeight="1">
      <c r="A129" s="25">
        <v>2162</v>
      </c>
      <c r="B129" s="16" t="s">
        <v>387</v>
      </c>
      <c r="C129" s="26">
        <v>0</v>
      </c>
      <c r="D129" s="16"/>
      <c r="E129" s="16"/>
    </row>
    <row r="130" spans="1:5" ht="9.75" customHeight="1">
      <c r="A130" s="25">
        <v>2163</v>
      </c>
      <c r="B130" s="16" t="s">
        <v>388</v>
      </c>
      <c r="C130" s="26">
        <v>0</v>
      </c>
      <c r="D130" s="16"/>
      <c r="E130" s="16"/>
    </row>
    <row r="131" spans="1:5" ht="9.75" customHeight="1">
      <c r="A131" s="25">
        <v>2164</v>
      </c>
      <c r="B131" s="16" t="s">
        <v>389</v>
      </c>
      <c r="C131" s="26">
        <v>0</v>
      </c>
      <c r="D131" s="16"/>
      <c r="E131" s="16"/>
    </row>
    <row r="132" spans="1:5" ht="9.75" customHeight="1">
      <c r="A132" s="25">
        <v>2165</v>
      </c>
      <c r="B132" s="16" t="s">
        <v>390</v>
      </c>
      <c r="C132" s="26">
        <v>0</v>
      </c>
      <c r="D132" s="16"/>
      <c r="E132" s="16"/>
    </row>
    <row r="133" spans="1:5" ht="9.75" customHeight="1">
      <c r="A133" s="25">
        <v>2166</v>
      </c>
      <c r="B133" s="16" t="s">
        <v>391</v>
      </c>
      <c r="C133" s="26">
        <v>0</v>
      </c>
      <c r="D133" s="16"/>
      <c r="E133" s="16"/>
    </row>
    <row r="134" spans="1:5" ht="9.75" customHeight="1">
      <c r="A134" s="25">
        <v>2250</v>
      </c>
      <c r="B134" s="16" t="s">
        <v>392</v>
      </c>
      <c r="C134" s="26">
        <v>0</v>
      </c>
      <c r="D134" s="16"/>
      <c r="E134" s="16"/>
    </row>
    <row r="135" spans="1:5" ht="9.75" customHeight="1">
      <c r="A135" s="25">
        <v>2251</v>
      </c>
      <c r="B135" s="16" t="s">
        <v>393</v>
      </c>
      <c r="C135" s="26">
        <v>0</v>
      </c>
      <c r="D135" s="16"/>
      <c r="E135" s="16"/>
    </row>
    <row r="136" spans="1:5" ht="9.75" customHeight="1">
      <c r="A136" s="25">
        <v>2252</v>
      </c>
      <c r="B136" s="16" t="s">
        <v>394</v>
      </c>
      <c r="C136" s="26">
        <v>0</v>
      </c>
      <c r="D136" s="16"/>
      <c r="E136" s="16"/>
    </row>
    <row r="137" spans="1:5" ht="9.75" customHeight="1">
      <c r="A137" s="25">
        <v>2253</v>
      </c>
      <c r="B137" s="16" t="s">
        <v>395</v>
      </c>
      <c r="C137" s="26">
        <v>0</v>
      </c>
      <c r="D137" s="16"/>
      <c r="E137" s="16"/>
    </row>
    <row r="138" spans="1:5" ht="9.75" customHeight="1">
      <c r="A138" s="25">
        <v>2254</v>
      </c>
      <c r="B138" s="16" t="s">
        <v>396</v>
      </c>
      <c r="C138" s="26">
        <v>0</v>
      </c>
      <c r="D138" s="16"/>
      <c r="E138" s="16"/>
    </row>
    <row r="139" spans="1:5" ht="9.75" customHeight="1">
      <c r="A139" s="25">
        <v>2255</v>
      </c>
      <c r="B139" s="16" t="s">
        <v>397</v>
      </c>
      <c r="C139" s="26">
        <v>0</v>
      </c>
      <c r="D139" s="16"/>
      <c r="E139" s="16"/>
    </row>
    <row r="140" spans="1:5" ht="9.75" customHeight="1">
      <c r="A140" s="25">
        <v>2256</v>
      </c>
      <c r="B140" s="16" t="s">
        <v>398</v>
      </c>
      <c r="C140" s="26">
        <v>0</v>
      </c>
      <c r="D140" s="16"/>
      <c r="E140" s="16"/>
    </row>
    <row r="141" spans="1:5" ht="9.75" customHeight="1">
      <c r="A141" s="16"/>
      <c r="B141" s="16"/>
      <c r="C141" s="16"/>
      <c r="D141" s="16"/>
      <c r="E141" s="16"/>
    </row>
    <row r="142" spans="1:5" ht="9.75" customHeight="1">
      <c r="A142" s="75" t="s">
        <v>399</v>
      </c>
      <c r="B142" s="75"/>
      <c r="C142" s="75"/>
      <c r="D142" s="75"/>
      <c r="E142" s="75"/>
    </row>
    <row r="143" spans="1:5" ht="9.75" customHeight="1">
      <c r="A143" s="81" t="s">
        <v>70</v>
      </c>
      <c r="B143" s="81" t="s">
        <v>71</v>
      </c>
      <c r="C143" s="81" t="s">
        <v>72</v>
      </c>
      <c r="D143" s="77" t="s">
        <v>384</v>
      </c>
      <c r="E143" s="77" t="s">
        <v>279</v>
      </c>
    </row>
    <row r="144" spans="1:5" ht="9.75" customHeight="1">
      <c r="A144" s="25">
        <v>2150</v>
      </c>
      <c r="B144" s="16" t="s">
        <v>400</v>
      </c>
      <c r="C144" s="26">
        <v>0</v>
      </c>
      <c r="D144" s="16"/>
      <c r="E144" s="16"/>
    </row>
    <row r="145" spans="1:5" ht="9.75" customHeight="1">
      <c r="A145" s="25">
        <v>2151</v>
      </c>
      <c r="B145" s="16" t="s">
        <v>401</v>
      </c>
      <c r="C145" s="26">
        <v>0</v>
      </c>
      <c r="D145" s="16"/>
      <c r="E145" s="16"/>
    </row>
    <row r="146" spans="1:5" ht="9.75" customHeight="1">
      <c r="A146" s="25">
        <v>2152</v>
      </c>
      <c r="B146" s="16" t="s">
        <v>402</v>
      </c>
      <c r="C146" s="26">
        <v>0</v>
      </c>
      <c r="D146" s="16"/>
      <c r="E146" s="16"/>
    </row>
    <row r="147" spans="1:5" ht="9.75" customHeight="1">
      <c r="A147" s="25">
        <v>2159</v>
      </c>
      <c r="B147" s="16" t="s">
        <v>403</v>
      </c>
      <c r="C147" s="26">
        <v>0</v>
      </c>
      <c r="D147" s="16"/>
      <c r="E147" s="16"/>
    </row>
    <row r="148" spans="1:5" ht="9.75" customHeight="1">
      <c r="A148" s="25">
        <v>2240</v>
      </c>
      <c r="B148" s="16" t="s">
        <v>404</v>
      </c>
      <c r="C148" s="26">
        <v>0</v>
      </c>
      <c r="D148" s="16"/>
      <c r="E148" s="16"/>
    </row>
    <row r="149" spans="1:5" ht="9.75" customHeight="1">
      <c r="A149" s="25">
        <v>2241</v>
      </c>
      <c r="B149" s="16" t="s">
        <v>405</v>
      </c>
      <c r="C149" s="26">
        <v>0</v>
      </c>
      <c r="D149" s="16"/>
      <c r="E149" s="16"/>
    </row>
    <row r="150" spans="1:5" ht="9.75" customHeight="1">
      <c r="A150" s="25">
        <v>2242</v>
      </c>
      <c r="B150" s="16" t="s">
        <v>406</v>
      </c>
      <c r="C150" s="26">
        <v>0</v>
      </c>
      <c r="D150" s="16"/>
      <c r="E150" s="16"/>
    </row>
    <row r="151" spans="1:5" ht="9.75" customHeight="1">
      <c r="A151" s="25">
        <v>2249</v>
      </c>
      <c r="B151" s="16" t="s">
        <v>407</v>
      </c>
      <c r="C151" s="26">
        <v>0</v>
      </c>
      <c r="D151" s="16"/>
      <c r="E151" s="16"/>
    </row>
    <row r="152" spans="1:5" ht="9.75" customHeight="1">
      <c r="A152" s="25"/>
      <c r="B152" s="16"/>
      <c r="C152" s="26"/>
      <c r="D152" s="16"/>
      <c r="E152" s="16"/>
    </row>
    <row r="153" spans="1:5" ht="9.75" customHeight="1">
      <c r="A153" s="75" t="s">
        <v>408</v>
      </c>
      <c r="B153" s="75"/>
      <c r="C153" s="75"/>
      <c r="D153" s="75"/>
      <c r="E153" s="75"/>
    </row>
    <row r="154" spans="1:5" ht="9.75" customHeight="1">
      <c r="A154" s="81" t="s">
        <v>70</v>
      </c>
      <c r="B154" s="81" t="s">
        <v>71</v>
      </c>
      <c r="C154" s="81" t="s">
        <v>72</v>
      </c>
      <c r="D154" s="77" t="s">
        <v>384</v>
      </c>
      <c r="E154" s="77" t="s">
        <v>279</v>
      </c>
    </row>
    <row r="155" spans="1:5" ht="9.75" customHeight="1">
      <c r="A155" s="25">
        <v>2170</v>
      </c>
      <c r="B155" s="16" t="s">
        <v>409</v>
      </c>
      <c r="C155" s="26">
        <v>0</v>
      </c>
      <c r="D155" s="16"/>
      <c r="E155" s="16"/>
    </row>
    <row r="156" spans="1:5" ht="9.75" customHeight="1">
      <c r="A156" s="25">
        <v>2171</v>
      </c>
      <c r="B156" s="16" t="s">
        <v>410</v>
      </c>
      <c r="C156" s="26">
        <v>0</v>
      </c>
      <c r="D156" s="16"/>
      <c r="E156" s="16"/>
    </row>
    <row r="157" spans="1:5" ht="9.75" customHeight="1">
      <c r="A157" s="25">
        <v>2172</v>
      </c>
      <c r="B157" s="16" t="s">
        <v>411</v>
      </c>
      <c r="C157" s="26">
        <v>0</v>
      </c>
      <c r="D157" s="16"/>
      <c r="E157" s="16"/>
    </row>
    <row r="158" spans="1:5" ht="9.75" customHeight="1">
      <c r="A158" s="25">
        <v>2179</v>
      </c>
      <c r="B158" s="16" t="s">
        <v>412</v>
      </c>
      <c r="C158" s="26">
        <v>0</v>
      </c>
      <c r="D158" s="16"/>
      <c r="E158" s="16"/>
    </row>
    <row r="159" spans="1:5" ht="9.75" customHeight="1">
      <c r="A159" s="25">
        <v>2260</v>
      </c>
      <c r="B159" s="16" t="s">
        <v>413</v>
      </c>
      <c r="C159" s="26">
        <v>0</v>
      </c>
      <c r="D159" s="16"/>
      <c r="E159" s="16"/>
    </row>
    <row r="160" spans="1:5" ht="9.75" customHeight="1">
      <c r="A160" s="25">
        <v>2261</v>
      </c>
      <c r="B160" s="16" t="s">
        <v>414</v>
      </c>
      <c r="C160" s="26">
        <v>0</v>
      </c>
      <c r="D160" s="16"/>
      <c r="E160" s="16"/>
    </row>
    <row r="161" spans="1:5" ht="9.75" customHeight="1">
      <c r="A161" s="25">
        <v>2262</v>
      </c>
      <c r="B161" s="16" t="s">
        <v>415</v>
      </c>
      <c r="C161" s="26">
        <v>0</v>
      </c>
      <c r="D161" s="16"/>
      <c r="E161" s="16"/>
    </row>
    <row r="162" spans="1:5" ht="9.75" customHeight="1">
      <c r="A162" s="25">
        <v>2263</v>
      </c>
      <c r="B162" s="16" t="s">
        <v>416</v>
      </c>
      <c r="C162" s="26">
        <v>0</v>
      </c>
      <c r="D162" s="16"/>
      <c r="E162" s="16"/>
    </row>
    <row r="163" spans="1:5" ht="9.75" customHeight="1">
      <c r="A163" s="25">
        <v>2269</v>
      </c>
      <c r="B163" s="16" t="s">
        <v>417</v>
      </c>
      <c r="C163" s="26">
        <v>0</v>
      </c>
      <c r="D163" s="16"/>
      <c r="E163" s="16"/>
    </row>
    <row r="164" spans="1:5" ht="9.75" customHeight="1">
      <c r="A164" s="16"/>
      <c r="B164" s="16"/>
      <c r="C164" s="16"/>
      <c r="D164" s="16"/>
      <c r="E164" s="16"/>
    </row>
    <row r="165" spans="1:5" ht="9.75" customHeight="1">
      <c r="A165" s="75" t="s">
        <v>418</v>
      </c>
      <c r="B165" s="75"/>
      <c r="C165" s="75"/>
      <c r="D165" s="75"/>
      <c r="E165" s="75"/>
    </row>
    <row r="166" spans="1:5" ht="9.75" customHeight="1">
      <c r="A166" s="81" t="s">
        <v>70</v>
      </c>
      <c r="B166" s="81" t="s">
        <v>71</v>
      </c>
      <c r="C166" s="81" t="s">
        <v>72</v>
      </c>
      <c r="D166" s="77" t="s">
        <v>384</v>
      </c>
      <c r="E166" s="77" t="s">
        <v>279</v>
      </c>
    </row>
    <row r="167" spans="1:5" ht="9.75" customHeight="1">
      <c r="A167" s="25">
        <v>2190</v>
      </c>
      <c r="B167" s="16" t="s">
        <v>419</v>
      </c>
      <c r="C167" s="26">
        <v>0</v>
      </c>
      <c r="D167" s="16"/>
      <c r="E167" s="16"/>
    </row>
    <row r="168" spans="1:5" ht="9.75" customHeight="1">
      <c r="A168" s="25">
        <v>2191</v>
      </c>
      <c r="B168" s="16" t="s">
        <v>420</v>
      </c>
      <c r="C168" s="26">
        <v>0</v>
      </c>
      <c r="D168" s="16"/>
      <c r="E168" s="16"/>
    </row>
    <row r="169" spans="1:5" ht="9.75" customHeight="1">
      <c r="A169" s="25">
        <v>2192</v>
      </c>
      <c r="B169" s="16" t="s">
        <v>421</v>
      </c>
      <c r="C169" s="26">
        <v>0</v>
      </c>
      <c r="D169" s="16"/>
      <c r="E169" s="16"/>
    </row>
    <row r="170" spans="1:5" ht="9.75" customHeight="1">
      <c r="A170" s="25">
        <v>2199</v>
      </c>
      <c r="B170" s="16" t="s">
        <v>422</v>
      </c>
      <c r="C170" s="26">
        <v>0</v>
      </c>
      <c r="D170" s="16"/>
      <c r="E170" s="16"/>
    </row>
    <row r="171" spans="1:5" ht="9.75" customHeight="1">
      <c r="A171" s="16"/>
      <c r="B171" s="16"/>
      <c r="C171" s="16"/>
      <c r="D171" s="16"/>
      <c r="E171" s="16"/>
    </row>
    <row r="172" spans="1:5" ht="9.75" customHeight="1">
      <c r="A172" s="16"/>
      <c r="B172" s="16"/>
      <c r="C172" s="16"/>
      <c r="D172" s="16"/>
      <c r="E172" s="16"/>
    </row>
    <row r="173" spans="1:5" ht="9.75" customHeight="1">
      <c r="A173" s="16"/>
      <c r="B173" s="16" t="s">
        <v>66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C15" sqref="C15:C16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>
      <c r="A1" s="128" t="str">
        <f>ESF!A1</f>
        <v>MUNICIPIO MOROLEON GUANAJUATO</v>
      </c>
      <c r="B1" s="123"/>
      <c r="C1" s="123"/>
      <c r="D1" s="80" t="s">
        <v>0</v>
      </c>
      <c r="E1" s="72">
        <f>'Notas a los Edos Financieros'!D1</f>
        <v>2024</v>
      </c>
    </row>
    <row r="2" spans="1:5" ht="11.25" customHeight="1">
      <c r="A2" s="128" t="s">
        <v>423</v>
      </c>
      <c r="B2" s="123"/>
      <c r="C2" s="123"/>
      <c r="D2" s="80" t="s">
        <v>2</v>
      </c>
      <c r="E2" s="72" t="str">
        <f>'Notas a los Edos Financieros'!D2</f>
        <v>Trimestral</v>
      </c>
    </row>
    <row r="3" spans="1:5" ht="11.25" customHeight="1">
      <c r="A3" s="128" t="str">
        <f>ESF!A3</f>
        <v>Del 1 de Enero al 31 de Diciembre de 2024</v>
      </c>
      <c r="B3" s="123"/>
      <c r="C3" s="123"/>
      <c r="D3" s="80" t="s">
        <v>4</v>
      </c>
      <c r="E3" s="72" t="str">
        <f>'Notas a los Edos Financieros'!D3</f>
        <v>Cuenta Pública</v>
      </c>
    </row>
    <row r="4" spans="1:5" ht="11.25" customHeight="1">
      <c r="A4" s="128" t="s">
        <v>5</v>
      </c>
      <c r="B4" s="123"/>
      <c r="C4" s="123"/>
      <c r="D4" s="80"/>
      <c r="E4" s="72"/>
    </row>
    <row r="5" spans="1:5" ht="9.75" customHeight="1">
      <c r="A5" s="74" t="s">
        <v>68</v>
      </c>
      <c r="B5" s="75"/>
      <c r="C5" s="75"/>
      <c r="D5" s="75"/>
      <c r="E5" s="75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75" t="s">
        <v>424</v>
      </c>
      <c r="B7" s="75"/>
      <c r="C7" s="75"/>
      <c r="D7" s="75"/>
      <c r="E7" s="75"/>
    </row>
    <row r="8" spans="1:5" ht="9.75" customHeight="1">
      <c r="A8" s="77" t="s">
        <v>70</v>
      </c>
      <c r="B8" s="77" t="s">
        <v>71</v>
      </c>
      <c r="C8" s="77" t="s">
        <v>72</v>
      </c>
      <c r="D8" s="77" t="s">
        <v>266</v>
      </c>
      <c r="E8" s="77" t="s">
        <v>384</v>
      </c>
    </row>
    <row r="9" spans="1:5" ht="13.5" customHeight="1">
      <c r="A9" s="25">
        <v>3110</v>
      </c>
      <c r="B9" s="16" t="s">
        <v>124</v>
      </c>
      <c r="C9" s="95">
        <v>6549391.1399999997</v>
      </c>
      <c r="D9" s="16"/>
      <c r="E9" s="16"/>
    </row>
    <row r="10" spans="1:5" ht="13.5" customHeight="1">
      <c r="A10" s="25">
        <v>3120</v>
      </c>
      <c r="B10" s="16" t="s">
        <v>425</v>
      </c>
      <c r="C10" s="95">
        <v>-2830958.36</v>
      </c>
      <c r="D10" s="16"/>
      <c r="E10" s="16"/>
    </row>
    <row r="11" spans="1:5" ht="9.75" customHeight="1">
      <c r="A11" s="25">
        <v>3130</v>
      </c>
      <c r="B11" s="16" t="s">
        <v>426</v>
      </c>
      <c r="C11" s="95">
        <v>0</v>
      </c>
      <c r="D11" s="16"/>
      <c r="E11" s="16"/>
    </row>
    <row r="12" spans="1:5" ht="9.75" customHeight="1">
      <c r="A12" s="16"/>
      <c r="B12" s="16"/>
      <c r="C12" s="16"/>
      <c r="D12" s="16"/>
      <c r="E12" s="16"/>
    </row>
    <row r="13" spans="1:5" ht="9.75" customHeight="1">
      <c r="A13" s="75" t="s">
        <v>427</v>
      </c>
      <c r="B13" s="75"/>
      <c r="C13" s="75"/>
      <c r="D13" s="75"/>
      <c r="E13" s="75"/>
    </row>
    <row r="14" spans="1:5" ht="9.75" customHeight="1">
      <c r="A14" s="77" t="s">
        <v>70</v>
      </c>
      <c r="B14" s="77" t="s">
        <v>71</v>
      </c>
      <c r="C14" s="77" t="s">
        <v>72</v>
      </c>
      <c r="D14" s="77" t="s">
        <v>428</v>
      </c>
      <c r="E14" s="77"/>
    </row>
    <row r="15" spans="1:5" ht="12.75" customHeight="1">
      <c r="A15" s="25">
        <v>3210</v>
      </c>
      <c r="B15" s="16" t="s">
        <v>429</v>
      </c>
      <c r="C15" s="95">
        <v>1054540.17</v>
      </c>
      <c r="D15" s="16"/>
      <c r="E15" s="16"/>
    </row>
    <row r="16" spans="1:5" ht="12.75" customHeight="1">
      <c r="A16" s="25">
        <v>3220</v>
      </c>
      <c r="B16" s="16" t="s">
        <v>430</v>
      </c>
      <c r="C16" s="95">
        <v>203411564.47</v>
      </c>
      <c r="D16" s="16"/>
      <c r="E16" s="16"/>
    </row>
    <row r="17" spans="1:4" ht="12.75" customHeight="1">
      <c r="A17" s="25">
        <v>3230</v>
      </c>
      <c r="B17" s="16" t="s">
        <v>431</v>
      </c>
      <c r="C17" s="26">
        <v>0</v>
      </c>
      <c r="D17" s="16"/>
    </row>
    <row r="18" spans="1:4" ht="12.75" customHeight="1">
      <c r="A18" s="25">
        <v>3231</v>
      </c>
      <c r="B18" s="16" t="s">
        <v>432</v>
      </c>
      <c r="C18" s="26">
        <v>0</v>
      </c>
      <c r="D18" s="16"/>
    </row>
    <row r="19" spans="1:4" ht="12.75" customHeight="1">
      <c r="A19" s="25">
        <v>3232</v>
      </c>
      <c r="B19" s="16" t="s">
        <v>433</v>
      </c>
      <c r="C19" s="26">
        <v>0</v>
      </c>
      <c r="D19" s="16"/>
    </row>
    <row r="20" spans="1:4" ht="12.75" customHeight="1">
      <c r="A20" s="25">
        <v>3233</v>
      </c>
      <c r="B20" s="16" t="s">
        <v>434</v>
      </c>
      <c r="C20" s="26">
        <v>0</v>
      </c>
      <c r="D20" s="16"/>
    </row>
    <row r="21" spans="1:4" ht="12.75" customHeight="1">
      <c r="A21" s="25">
        <v>3239</v>
      </c>
      <c r="B21" s="16" t="s">
        <v>435</v>
      </c>
      <c r="C21" s="26">
        <v>0</v>
      </c>
      <c r="D21" s="16"/>
    </row>
    <row r="22" spans="1:4" ht="12.75" customHeight="1">
      <c r="A22" s="25">
        <v>3240</v>
      </c>
      <c r="B22" s="16" t="s">
        <v>436</v>
      </c>
      <c r="C22" s="26">
        <v>0</v>
      </c>
      <c r="D22" s="16"/>
    </row>
    <row r="23" spans="1:4" ht="12.75" customHeight="1">
      <c r="A23" s="25">
        <v>3241</v>
      </c>
      <c r="B23" s="16" t="s">
        <v>437</v>
      </c>
      <c r="C23" s="26">
        <v>0</v>
      </c>
      <c r="D23" s="16"/>
    </row>
    <row r="24" spans="1:4" ht="12.75" customHeight="1">
      <c r="A24" s="25">
        <v>3242</v>
      </c>
      <c r="B24" s="16" t="s">
        <v>438</v>
      </c>
      <c r="C24" s="26">
        <v>0</v>
      </c>
      <c r="D24" s="16"/>
    </row>
    <row r="25" spans="1:4" ht="12.75" customHeight="1">
      <c r="A25" s="25">
        <v>3243</v>
      </c>
      <c r="B25" s="16" t="s">
        <v>439</v>
      </c>
      <c r="C25" s="26">
        <v>0</v>
      </c>
      <c r="D25" s="16"/>
    </row>
    <row r="26" spans="1:4" ht="12.75" customHeight="1">
      <c r="A26" s="25">
        <v>3250</v>
      </c>
      <c r="B26" s="16" t="s">
        <v>440</v>
      </c>
      <c r="C26" s="26">
        <v>0</v>
      </c>
      <c r="D26" s="16"/>
    </row>
    <row r="27" spans="1:4" ht="12.75" customHeight="1">
      <c r="A27" s="25">
        <v>3251</v>
      </c>
      <c r="B27" s="16" t="s">
        <v>441</v>
      </c>
      <c r="C27" s="26">
        <v>0</v>
      </c>
      <c r="D27" s="16"/>
    </row>
    <row r="28" spans="1:4" ht="12.75" customHeight="1">
      <c r="A28" s="25">
        <v>3252</v>
      </c>
      <c r="B28" s="16" t="s">
        <v>442</v>
      </c>
      <c r="C28" s="26">
        <v>0</v>
      </c>
      <c r="D28" s="16"/>
    </row>
    <row r="29" spans="1:4" ht="9.75" customHeight="1">
      <c r="A29" s="16"/>
      <c r="B29" s="16"/>
      <c r="C29" s="16"/>
      <c r="D29" s="16"/>
    </row>
    <row r="30" spans="1:4" ht="9.75" customHeight="1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8"/>
  <sheetViews>
    <sheetView workbookViewId="0">
      <selection activeCell="C130" sqref="C130:D133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28" t="str">
        <f>ESF!A1</f>
        <v>MUNICIPIO MOROLEON GUANAJUATO</v>
      </c>
      <c r="B1" s="123"/>
      <c r="C1" s="123"/>
      <c r="D1" s="80" t="s">
        <v>0</v>
      </c>
      <c r="E1" s="72">
        <f>'Notas a los Edos Financieros'!D1</f>
        <v>2024</v>
      </c>
    </row>
    <row r="2" spans="1:5" ht="11.25" customHeight="1">
      <c r="A2" s="128" t="s">
        <v>443</v>
      </c>
      <c r="B2" s="123"/>
      <c r="C2" s="123"/>
      <c r="D2" s="80" t="s">
        <v>2</v>
      </c>
      <c r="E2" s="72" t="str">
        <f>'Notas a los Edos Financieros'!D2</f>
        <v>Trimestral</v>
      </c>
    </row>
    <row r="3" spans="1:5" ht="11.25" customHeight="1">
      <c r="A3" s="128" t="str">
        <f>ESF!A3</f>
        <v>Del 1 de Enero al 31 de Diciembre de 2024</v>
      </c>
      <c r="B3" s="123"/>
      <c r="C3" s="123"/>
      <c r="D3" s="80" t="s">
        <v>4</v>
      </c>
      <c r="E3" s="72" t="str">
        <f>'Notas a los Edos Financieros'!D3</f>
        <v>Cuenta Pública</v>
      </c>
    </row>
    <row r="4" spans="1:5" ht="11.25" customHeight="1">
      <c r="A4" s="128" t="s">
        <v>5</v>
      </c>
      <c r="B4" s="123"/>
      <c r="C4" s="123"/>
      <c r="D4" s="80"/>
      <c r="E4" s="72"/>
    </row>
    <row r="5" spans="1:5" ht="9.75" customHeight="1">
      <c r="A5" s="74" t="s">
        <v>68</v>
      </c>
      <c r="B5" s="75"/>
      <c r="C5" s="75"/>
      <c r="D5" s="75"/>
      <c r="E5" s="75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75" t="s">
        <v>444</v>
      </c>
      <c r="B7" s="75"/>
      <c r="C7" s="75"/>
      <c r="D7" s="75"/>
      <c r="E7" s="16"/>
    </row>
    <row r="8" spans="1:5" ht="9.75" customHeight="1">
      <c r="A8" s="77" t="s">
        <v>70</v>
      </c>
      <c r="B8" s="77" t="s">
        <v>71</v>
      </c>
      <c r="C8" s="78">
        <v>2024</v>
      </c>
      <c r="D8" s="78">
        <v>2023</v>
      </c>
      <c r="E8" s="16"/>
    </row>
    <row r="9" spans="1:5" ht="12" customHeight="1">
      <c r="A9" s="25">
        <v>1111</v>
      </c>
      <c r="B9" s="16" t="s">
        <v>445</v>
      </c>
      <c r="C9" s="95">
        <v>0</v>
      </c>
      <c r="D9" s="95">
        <v>0</v>
      </c>
      <c r="E9" s="16"/>
    </row>
    <row r="10" spans="1:5" ht="12" customHeight="1">
      <c r="A10" s="25">
        <v>1112</v>
      </c>
      <c r="B10" s="16" t="s">
        <v>446</v>
      </c>
      <c r="C10" s="95">
        <v>39846613.68</v>
      </c>
      <c r="D10" s="95">
        <v>72552677.980000004</v>
      </c>
      <c r="E10" s="16"/>
    </row>
    <row r="11" spans="1:5" ht="12" customHeight="1">
      <c r="A11" s="25">
        <v>1113</v>
      </c>
      <c r="B11" s="16" t="s">
        <v>447</v>
      </c>
      <c r="C11" s="95">
        <v>0</v>
      </c>
      <c r="D11" s="95">
        <v>0</v>
      </c>
      <c r="E11" s="16"/>
    </row>
    <row r="12" spans="1:5" ht="12" customHeight="1">
      <c r="A12" s="25">
        <v>1114</v>
      </c>
      <c r="B12" s="16" t="s">
        <v>267</v>
      </c>
      <c r="C12" s="95">
        <v>329556.65000000002</v>
      </c>
      <c r="D12" s="95">
        <v>3047398.94</v>
      </c>
      <c r="E12" s="16"/>
    </row>
    <row r="13" spans="1:5" ht="12" customHeight="1">
      <c r="A13" s="25">
        <v>1115</v>
      </c>
      <c r="B13" s="16" t="s">
        <v>268</v>
      </c>
      <c r="C13" s="95">
        <v>0</v>
      </c>
      <c r="D13" s="95">
        <v>0</v>
      </c>
      <c r="E13" s="16"/>
    </row>
    <row r="14" spans="1:5" ht="12" customHeight="1">
      <c r="A14" s="25">
        <v>1116</v>
      </c>
      <c r="B14" s="16" t="s">
        <v>448</v>
      </c>
      <c r="C14" s="95">
        <v>0</v>
      </c>
      <c r="D14" s="95">
        <v>0</v>
      </c>
      <c r="E14" s="16"/>
    </row>
    <row r="15" spans="1:5" ht="12" customHeight="1">
      <c r="A15" s="25">
        <v>1119</v>
      </c>
      <c r="B15" s="16" t="s">
        <v>449</v>
      </c>
      <c r="C15" s="95">
        <v>0</v>
      </c>
      <c r="D15" s="95">
        <v>0</v>
      </c>
      <c r="E15" s="16"/>
    </row>
    <row r="16" spans="1:5" ht="12" customHeight="1">
      <c r="A16" s="27">
        <v>1110</v>
      </c>
      <c r="B16" s="28" t="s">
        <v>450</v>
      </c>
      <c r="C16" s="96">
        <f>SUM(C9:C15)</f>
        <v>40176170.329999998</v>
      </c>
      <c r="D16" s="96">
        <f>SUM(D9:D15)</f>
        <v>75600076.920000002</v>
      </c>
      <c r="E16" s="16"/>
    </row>
    <row r="19" spans="1:4" ht="9.75" customHeight="1">
      <c r="A19" s="75" t="s">
        <v>451</v>
      </c>
      <c r="B19" s="75"/>
      <c r="C19" s="75"/>
      <c r="D19" s="75"/>
    </row>
    <row r="20" spans="1:4" ht="9.75" customHeight="1">
      <c r="A20" s="77" t="s">
        <v>70</v>
      </c>
      <c r="B20" s="77" t="s">
        <v>71</v>
      </c>
      <c r="C20" s="78">
        <v>2024</v>
      </c>
      <c r="D20" s="78">
        <v>2023</v>
      </c>
    </row>
    <row r="21" spans="1:4" ht="12" customHeight="1">
      <c r="A21" s="27">
        <v>1230</v>
      </c>
      <c r="B21" s="30" t="s">
        <v>317</v>
      </c>
      <c r="C21" s="96">
        <f>SUM(C22:C28)</f>
        <v>83646503.25999999</v>
      </c>
      <c r="D21" s="96">
        <f>SUM(D22:D28)</f>
        <v>67414004.650000006</v>
      </c>
    </row>
    <row r="22" spans="1:4" ht="12" customHeight="1">
      <c r="A22" s="25">
        <v>1231</v>
      </c>
      <c r="B22" s="16" t="s">
        <v>318</v>
      </c>
      <c r="C22" s="95">
        <v>0</v>
      </c>
      <c r="D22" s="95">
        <v>0</v>
      </c>
    </row>
    <row r="23" spans="1:4" ht="12" customHeight="1">
      <c r="A23" s="25">
        <v>1232</v>
      </c>
      <c r="B23" s="16" t="s">
        <v>319</v>
      </c>
      <c r="C23" s="95">
        <v>0</v>
      </c>
      <c r="D23" s="95">
        <v>0</v>
      </c>
    </row>
    <row r="24" spans="1:4" ht="12" customHeight="1">
      <c r="A24" s="25">
        <v>1233</v>
      </c>
      <c r="B24" s="16" t="s">
        <v>320</v>
      </c>
      <c r="C24" s="95">
        <v>0</v>
      </c>
      <c r="D24" s="95">
        <v>0</v>
      </c>
    </row>
    <row r="25" spans="1:4" ht="12" customHeight="1">
      <c r="A25" s="25">
        <v>1234</v>
      </c>
      <c r="B25" s="16" t="s">
        <v>321</v>
      </c>
      <c r="C25" s="95">
        <v>0</v>
      </c>
      <c r="D25" s="95">
        <v>0</v>
      </c>
    </row>
    <row r="26" spans="1:4" ht="12" customHeight="1">
      <c r="A26" s="25">
        <v>1235</v>
      </c>
      <c r="B26" s="16" t="s">
        <v>322</v>
      </c>
      <c r="C26" s="95">
        <v>63439901.219999999</v>
      </c>
      <c r="D26" s="95">
        <v>55478703.630000003</v>
      </c>
    </row>
    <row r="27" spans="1:4" ht="12" customHeight="1">
      <c r="A27" s="25">
        <v>1236</v>
      </c>
      <c r="B27" s="16" t="s">
        <v>323</v>
      </c>
      <c r="C27" s="95">
        <v>20206602.039999999</v>
      </c>
      <c r="D27" s="95">
        <v>11935301.02</v>
      </c>
    </row>
    <row r="28" spans="1:4" ht="12" customHeight="1">
      <c r="A28" s="25">
        <v>1239</v>
      </c>
      <c r="B28" s="16" t="s">
        <v>324</v>
      </c>
      <c r="C28" s="95">
        <v>0</v>
      </c>
      <c r="D28" s="95">
        <v>0</v>
      </c>
    </row>
    <row r="29" spans="1:4" ht="12" customHeight="1">
      <c r="A29" s="27">
        <v>1240</v>
      </c>
      <c r="B29" s="30" t="s">
        <v>325</v>
      </c>
      <c r="C29" s="96">
        <f>SUM(C30:C37)</f>
        <v>11800351.65</v>
      </c>
      <c r="D29" s="96">
        <f>SUM(D30:D37)</f>
        <v>9873376.1099999994</v>
      </c>
    </row>
    <row r="30" spans="1:4" ht="12" customHeight="1">
      <c r="A30" s="25">
        <v>1241</v>
      </c>
      <c r="B30" s="16" t="s">
        <v>326</v>
      </c>
      <c r="C30" s="95">
        <v>2333963.66</v>
      </c>
      <c r="D30" s="95">
        <v>1105343.55</v>
      </c>
    </row>
    <row r="31" spans="1:4" ht="12" customHeight="1">
      <c r="A31" s="25">
        <v>1242</v>
      </c>
      <c r="B31" s="16" t="s">
        <v>327</v>
      </c>
      <c r="C31" s="95">
        <v>148121.5</v>
      </c>
      <c r="D31" s="95">
        <v>1000000</v>
      </c>
    </row>
    <row r="32" spans="1:4" ht="12" customHeight="1">
      <c r="A32" s="25">
        <v>1243</v>
      </c>
      <c r="B32" s="16" t="s">
        <v>328</v>
      </c>
      <c r="C32" s="95">
        <v>0</v>
      </c>
      <c r="D32" s="95">
        <v>0</v>
      </c>
    </row>
    <row r="33" spans="1:4" ht="12" customHeight="1">
      <c r="A33" s="25">
        <v>1244</v>
      </c>
      <c r="B33" s="16" t="s">
        <v>329</v>
      </c>
      <c r="C33" s="95">
        <v>5494759</v>
      </c>
      <c r="D33" s="95">
        <v>4852040</v>
      </c>
    </row>
    <row r="34" spans="1:4" ht="12" customHeight="1">
      <c r="A34" s="25">
        <v>1245</v>
      </c>
      <c r="B34" s="16" t="s">
        <v>330</v>
      </c>
      <c r="C34" s="95">
        <v>2988572.5</v>
      </c>
      <c r="D34" s="95">
        <v>1478626.35</v>
      </c>
    </row>
    <row r="35" spans="1:4" ht="12" customHeight="1">
      <c r="A35" s="25">
        <v>1246</v>
      </c>
      <c r="B35" s="16" t="s">
        <v>331</v>
      </c>
      <c r="C35" s="95">
        <v>264934.99</v>
      </c>
      <c r="D35" s="95">
        <v>1295516.21</v>
      </c>
    </row>
    <row r="36" spans="1:4" ht="12" customHeight="1">
      <c r="A36" s="25">
        <v>1247</v>
      </c>
      <c r="B36" s="16" t="s">
        <v>332</v>
      </c>
      <c r="C36" s="95">
        <v>250000</v>
      </c>
      <c r="D36" s="95">
        <v>0</v>
      </c>
    </row>
    <row r="37" spans="1:4" ht="12" customHeight="1">
      <c r="A37" s="25">
        <v>1248</v>
      </c>
      <c r="B37" s="16" t="s">
        <v>333</v>
      </c>
      <c r="C37" s="95">
        <v>320000</v>
      </c>
      <c r="D37" s="95">
        <v>141850</v>
      </c>
    </row>
    <row r="38" spans="1:4" ht="12" customHeight="1">
      <c r="A38" s="27">
        <v>1250</v>
      </c>
      <c r="B38" s="30" t="s">
        <v>339</v>
      </c>
      <c r="C38" s="107">
        <f>+C42</f>
        <v>18605.82</v>
      </c>
      <c r="D38" s="107">
        <f>+D42</f>
        <v>17225.419999999998</v>
      </c>
    </row>
    <row r="39" spans="1:4" ht="12" customHeight="1">
      <c r="A39" s="25">
        <v>1251</v>
      </c>
      <c r="B39" s="16" t="s">
        <v>340</v>
      </c>
      <c r="C39" s="106">
        <v>0</v>
      </c>
      <c r="D39" s="106">
        <v>0</v>
      </c>
    </row>
    <row r="40" spans="1:4" ht="12" customHeight="1">
      <c r="A40" s="25">
        <v>1252</v>
      </c>
      <c r="B40" s="16" t="s">
        <v>341</v>
      </c>
      <c r="C40" s="106">
        <v>0</v>
      </c>
      <c r="D40" s="106">
        <v>0</v>
      </c>
    </row>
    <row r="41" spans="1:4" ht="12" customHeight="1">
      <c r="A41" s="25">
        <v>1253</v>
      </c>
      <c r="B41" s="16" t="s">
        <v>342</v>
      </c>
      <c r="C41" s="106">
        <v>0</v>
      </c>
      <c r="D41" s="106">
        <v>0</v>
      </c>
    </row>
    <row r="42" spans="1:4" ht="12" customHeight="1">
      <c r="A42" s="25">
        <v>1254</v>
      </c>
      <c r="B42" s="16" t="s">
        <v>343</v>
      </c>
      <c r="C42" s="112">
        <v>18605.82</v>
      </c>
      <c r="D42" s="106">
        <v>17225.419999999998</v>
      </c>
    </row>
    <row r="43" spans="1:4" ht="12" customHeight="1">
      <c r="A43" s="25">
        <v>1259</v>
      </c>
      <c r="B43" s="16" t="s">
        <v>344</v>
      </c>
      <c r="C43" s="106">
        <v>0</v>
      </c>
      <c r="D43" s="106">
        <v>0</v>
      </c>
    </row>
    <row r="44" spans="1:4" ht="12" customHeight="1">
      <c r="A44" s="25"/>
      <c r="B44" s="28" t="s">
        <v>452</v>
      </c>
      <c r="C44" s="29">
        <f t="shared" ref="C44:D44" si="0">C21+C29+C38</f>
        <v>95465460.729999989</v>
      </c>
      <c r="D44" s="29">
        <f t="shared" si="0"/>
        <v>77304606.180000007</v>
      </c>
    </row>
    <row r="45" spans="1:4" ht="9.75" customHeight="1">
      <c r="A45" s="16"/>
      <c r="B45" s="16"/>
      <c r="C45" s="16"/>
      <c r="D45" s="16"/>
    </row>
    <row r="46" spans="1:4" ht="9.75" customHeight="1">
      <c r="A46" s="75" t="s">
        <v>453</v>
      </c>
      <c r="B46" s="75"/>
      <c r="C46" s="75"/>
      <c r="D46" s="75"/>
    </row>
    <row r="47" spans="1:4" ht="9.75" customHeight="1">
      <c r="A47" s="77" t="s">
        <v>70</v>
      </c>
      <c r="B47" s="77" t="s">
        <v>71</v>
      </c>
      <c r="C47" s="78">
        <v>2024</v>
      </c>
      <c r="D47" s="78">
        <v>2023</v>
      </c>
    </row>
    <row r="48" spans="1:4" ht="11.25" customHeight="1">
      <c r="A48" s="27">
        <v>3210</v>
      </c>
      <c r="B48" s="30" t="s">
        <v>454</v>
      </c>
      <c r="C48" s="96">
        <v>1054540.17</v>
      </c>
      <c r="D48" s="96">
        <v>39905984.210000001</v>
      </c>
    </row>
    <row r="49" spans="1:4" ht="11.25" customHeight="1">
      <c r="A49" s="25"/>
      <c r="B49" s="28" t="s">
        <v>455</v>
      </c>
      <c r="C49" s="96">
        <f>+C50+C62+C90+C93</f>
        <v>64678587.619999997</v>
      </c>
      <c r="D49" s="96">
        <f>+D50+D62+D90+D93</f>
        <v>48550530.340000004</v>
      </c>
    </row>
    <row r="50" spans="1:4" ht="11.25" customHeight="1">
      <c r="A50" s="27">
        <v>5400</v>
      </c>
      <c r="B50" s="30" t="s">
        <v>219</v>
      </c>
      <c r="C50" s="97">
        <f>SUM(C51:C51)</f>
        <v>0</v>
      </c>
      <c r="D50" s="97">
        <f>SUM(D51:D51)</f>
        <v>0</v>
      </c>
    </row>
    <row r="51" spans="1:4" ht="11.25" customHeight="1">
      <c r="A51" s="25">
        <v>5410</v>
      </c>
      <c r="B51" s="16" t="s">
        <v>456</v>
      </c>
      <c r="C51" s="26">
        <v>0</v>
      </c>
      <c r="D51" s="26">
        <v>0</v>
      </c>
    </row>
    <row r="52" spans="1:4" ht="11.25" customHeight="1">
      <c r="A52" s="25">
        <v>5411</v>
      </c>
      <c r="B52" s="16" t="s">
        <v>221</v>
      </c>
      <c r="C52" s="26">
        <v>0</v>
      </c>
      <c r="D52" s="26">
        <v>0</v>
      </c>
    </row>
    <row r="53" spans="1:4" ht="11.25" customHeight="1">
      <c r="A53" s="25">
        <v>5420</v>
      </c>
      <c r="B53" s="16" t="s">
        <v>457</v>
      </c>
      <c r="C53" s="26">
        <v>0</v>
      </c>
      <c r="D53" s="26">
        <v>0</v>
      </c>
    </row>
    <row r="54" spans="1:4" ht="11.25" customHeight="1">
      <c r="A54" s="25">
        <v>5421</v>
      </c>
      <c r="B54" s="16" t="s">
        <v>224</v>
      </c>
      <c r="C54" s="26">
        <v>0</v>
      </c>
      <c r="D54" s="26">
        <v>0</v>
      </c>
    </row>
    <row r="55" spans="1:4" ht="11.25" customHeight="1">
      <c r="A55" s="25">
        <v>5430</v>
      </c>
      <c r="B55" s="16" t="s">
        <v>458</v>
      </c>
      <c r="C55" s="26">
        <v>0</v>
      </c>
      <c r="D55" s="26">
        <v>0</v>
      </c>
    </row>
    <row r="56" spans="1:4" ht="11.25" customHeight="1">
      <c r="A56" s="25">
        <v>5431</v>
      </c>
      <c r="B56" s="16" t="s">
        <v>227</v>
      </c>
      <c r="C56" s="26">
        <v>0</v>
      </c>
      <c r="D56" s="26">
        <v>0</v>
      </c>
    </row>
    <row r="57" spans="1:4" ht="11.25" customHeight="1">
      <c r="A57" s="25">
        <v>5440</v>
      </c>
      <c r="B57" s="16" t="s">
        <v>459</v>
      </c>
      <c r="C57" s="26">
        <v>0</v>
      </c>
      <c r="D57" s="26">
        <v>0</v>
      </c>
    </row>
    <row r="58" spans="1:4" ht="11.25" customHeight="1">
      <c r="A58" s="25">
        <v>5441</v>
      </c>
      <c r="B58" s="16" t="s">
        <v>459</v>
      </c>
      <c r="C58" s="26">
        <v>0</v>
      </c>
      <c r="D58" s="26">
        <v>0</v>
      </c>
    </row>
    <row r="59" spans="1:4" ht="11.25" customHeight="1">
      <c r="A59" s="25">
        <v>5450</v>
      </c>
      <c r="B59" s="16" t="s">
        <v>460</v>
      </c>
      <c r="C59" s="26">
        <v>0</v>
      </c>
      <c r="D59" s="26">
        <v>0</v>
      </c>
    </row>
    <row r="60" spans="1:4" ht="11.25" customHeight="1">
      <c r="A60" s="25">
        <v>5451</v>
      </c>
      <c r="B60" s="16" t="s">
        <v>231</v>
      </c>
      <c r="C60" s="26">
        <v>0</v>
      </c>
      <c r="D60" s="26">
        <v>0</v>
      </c>
    </row>
    <row r="61" spans="1:4" ht="11.25" customHeight="1">
      <c r="A61" s="25">
        <v>5452</v>
      </c>
      <c r="B61" s="16" t="s">
        <v>232</v>
      </c>
      <c r="C61" s="26">
        <v>0</v>
      </c>
      <c r="D61" s="26">
        <v>0</v>
      </c>
    </row>
    <row r="62" spans="1:4" ht="11.25" customHeight="1">
      <c r="A62" s="27">
        <v>5500</v>
      </c>
      <c r="B62" s="30" t="s">
        <v>233</v>
      </c>
      <c r="C62" s="96">
        <f>C63+C72+C75+C81</f>
        <v>6531232.6299999999</v>
      </c>
      <c r="D62" s="96">
        <f>D63+D72+D75+D81</f>
        <v>4830853.5599999996</v>
      </c>
    </row>
    <row r="63" spans="1:4" ht="11.25" customHeight="1">
      <c r="A63" s="27">
        <v>5510</v>
      </c>
      <c r="B63" s="30" t="s">
        <v>234</v>
      </c>
      <c r="C63" s="95">
        <v>6531232.6299999999</v>
      </c>
      <c r="D63" s="95">
        <v>4830853.5599999996</v>
      </c>
    </row>
    <row r="64" spans="1:4" ht="11.25" customHeight="1">
      <c r="A64" s="25">
        <v>5511</v>
      </c>
      <c r="B64" s="16" t="s">
        <v>235</v>
      </c>
      <c r="C64" s="95">
        <v>0</v>
      </c>
      <c r="D64" s="95">
        <v>0</v>
      </c>
    </row>
    <row r="65" spans="1:4" ht="11.25" customHeight="1">
      <c r="A65" s="25">
        <v>5512</v>
      </c>
      <c r="B65" s="16" t="s">
        <v>236</v>
      </c>
      <c r="C65" s="95">
        <v>0</v>
      </c>
      <c r="D65" s="95">
        <v>0</v>
      </c>
    </row>
    <row r="66" spans="1:4" ht="11.25" customHeight="1">
      <c r="A66" s="25">
        <v>5513</v>
      </c>
      <c r="B66" s="16" t="s">
        <v>237</v>
      </c>
      <c r="C66" s="95">
        <v>1191696.08</v>
      </c>
      <c r="D66" s="95">
        <v>1046113.81</v>
      </c>
    </row>
    <row r="67" spans="1:4" ht="11.25" customHeight="1">
      <c r="A67" s="25">
        <v>5514</v>
      </c>
      <c r="B67" s="16" t="s">
        <v>238</v>
      </c>
      <c r="C67" s="95">
        <v>0</v>
      </c>
      <c r="D67" s="95">
        <v>0</v>
      </c>
    </row>
    <row r="68" spans="1:4" ht="11.25" customHeight="1">
      <c r="A68" s="25">
        <v>5515</v>
      </c>
      <c r="B68" s="16" t="s">
        <v>239</v>
      </c>
      <c r="C68" s="95">
        <v>5257236.8</v>
      </c>
      <c r="D68" s="95">
        <v>3739740.8</v>
      </c>
    </row>
    <row r="69" spans="1:4" ht="11.25" customHeight="1">
      <c r="A69" s="25">
        <v>5516</v>
      </c>
      <c r="B69" s="16" t="s">
        <v>240</v>
      </c>
      <c r="C69" s="95">
        <v>28185</v>
      </c>
      <c r="D69" s="95">
        <v>1600.83</v>
      </c>
    </row>
    <row r="70" spans="1:4" ht="11.25" customHeight="1">
      <c r="A70" s="25">
        <v>5517</v>
      </c>
      <c r="B70" s="16" t="s">
        <v>241</v>
      </c>
      <c r="C70" s="95">
        <v>38348.25</v>
      </c>
      <c r="D70" s="95">
        <v>43398.12</v>
      </c>
    </row>
    <row r="71" spans="1:4" ht="11.25" customHeight="1">
      <c r="A71" s="25">
        <v>5518</v>
      </c>
      <c r="B71" s="16" t="s">
        <v>242</v>
      </c>
      <c r="C71" s="95">
        <v>15766.5</v>
      </c>
      <c r="D71" s="95">
        <v>0</v>
      </c>
    </row>
    <row r="72" spans="1:4" ht="11.25" customHeight="1">
      <c r="A72" s="27">
        <v>5520</v>
      </c>
      <c r="B72" s="30" t="s">
        <v>243</v>
      </c>
      <c r="C72" s="95">
        <f>SUM(C73:C74)</f>
        <v>0</v>
      </c>
      <c r="D72" s="95">
        <f>SUM(D73:D74)</f>
        <v>0</v>
      </c>
    </row>
    <row r="73" spans="1:4" ht="11.25" customHeight="1">
      <c r="A73" s="25">
        <v>5521</v>
      </c>
      <c r="B73" s="16" t="s">
        <v>244</v>
      </c>
      <c r="C73" s="95">
        <v>0</v>
      </c>
      <c r="D73" s="95">
        <v>0</v>
      </c>
    </row>
    <row r="74" spans="1:4" ht="11.25" customHeight="1">
      <c r="A74" s="25">
        <v>5522</v>
      </c>
      <c r="B74" s="16" t="s">
        <v>245</v>
      </c>
      <c r="C74" s="95">
        <v>0</v>
      </c>
      <c r="D74" s="95">
        <v>0</v>
      </c>
    </row>
    <row r="75" spans="1:4" ht="11.25" customHeight="1">
      <c r="A75" s="27">
        <v>5530</v>
      </c>
      <c r="B75" s="30" t="s">
        <v>246</v>
      </c>
      <c r="C75" s="95">
        <f>SUM(C76:C80)</f>
        <v>0</v>
      </c>
      <c r="D75" s="95">
        <f>SUM(D76:D80)</f>
        <v>0</v>
      </c>
    </row>
    <row r="76" spans="1:4" ht="11.25" customHeight="1">
      <c r="A76" s="25">
        <v>5531</v>
      </c>
      <c r="B76" s="16" t="s">
        <v>247</v>
      </c>
      <c r="C76" s="95">
        <v>0</v>
      </c>
      <c r="D76" s="95">
        <v>0</v>
      </c>
    </row>
    <row r="77" spans="1:4" ht="11.25" customHeight="1">
      <c r="A77" s="25">
        <v>5532</v>
      </c>
      <c r="B77" s="16" t="s">
        <v>248</v>
      </c>
      <c r="C77" s="95">
        <v>0</v>
      </c>
      <c r="D77" s="95">
        <v>0</v>
      </c>
    </row>
    <row r="78" spans="1:4" ht="11.25" customHeight="1">
      <c r="A78" s="25">
        <v>5533</v>
      </c>
      <c r="B78" s="16" t="s">
        <v>249</v>
      </c>
      <c r="C78" s="95">
        <v>0</v>
      </c>
      <c r="D78" s="95">
        <v>0</v>
      </c>
    </row>
    <row r="79" spans="1:4" ht="11.25" customHeight="1">
      <c r="A79" s="25">
        <v>5534</v>
      </c>
      <c r="B79" s="16" t="s">
        <v>250</v>
      </c>
      <c r="C79" s="95">
        <v>0</v>
      </c>
      <c r="D79" s="95">
        <v>0</v>
      </c>
    </row>
    <row r="80" spans="1:4" ht="11.25" customHeight="1">
      <c r="A80" s="25">
        <v>5535</v>
      </c>
      <c r="B80" s="16" t="s">
        <v>251</v>
      </c>
      <c r="C80" s="95">
        <v>0</v>
      </c>
      <c r="D80" s="95">
        <v>0</v>
      </c>
    </row>
    <row r="81" spans="1:4" ht="11.25" customHeight="1">
      <c r="A81" s="27">
        <v>5590</v>
      </c>
      <c r="B81" s="30" t="s">
        <v>252</v>
      </c>
      <c r="C81" s="95">
        <f>SUM(C82:C89)</f>
        <v>0</v>
      </c>
      <c r="D81" s="95">
        <f>SUM(D82:D89)</f>
        <v>0</v>
      </c>
    </row>
    <row r="82" spans="1:4" ht="11.25" customHeight="1">
      <c r="A82" s="25">
        <v>5591</v>
      </c>
      <c r="B82" s="16" t="s">
        <v>253</v>
      </c>
      <c r="C82" s="95">
        <v>0</v>
      </c>
      <c r="D82" s="95">
        <v>0</v>
      </c>
    </row>
    <row r="83" spans="1:4" ht="11.25" customHeight="1">
      <c r="A83" s="25">
        <v>5592</v>
      </c>
      <c r="B83" s="16" t="s">
        <v>254</v>
      </c>
      <c r="C83" s="95">
        <v>0</v>
      </c>
      <c r="D83" s="95">
        <v>0</v>
      </c>
    </row>
    <row r="84" spans="1:4" ht="11.25" customHeight="1">
      <c r="A84" s="25">
        <v>5593</v>
      </c>
      <c r="B84" s="16" t="s">
        <v>255</v>
      </c>
      <c r="C84" s="95">
        <v>0</v>
      </c>
      <c r="D84" s="95">
        <v>0</v>
      </c>
    </row>
    <row r="85" spans="1:4" ht="11.25" customHeight="1">
      <c r="A85" s="25">
        <v>5594</v>
      </c>
      <c r="B85" s="16" t="s">
        <v>461</v>
      </c>
      <c r="C85" s="95">
        <v>0</v>
      </c>
      <c r="D85" s="95">
        <v>0</v>
      </c>
    </row>
    <row r="86" spans="1:4" ht="11.25" customHeight="1">
      <c r="A86" s="25">
        <v>5595</v>
      </c>
      <c r="B86" s="16" t="s">
        <v>257</v>
      </c>
      <c r="C86" s="95">
        <v>0</v>
      </c>
      <c r="D86" s="95">
        <v>0</v>
      </c>
    </row>
    <row r="87" spans="1:4" ht="11.25" customHeight="1">
      <c r="A87" s="25">
        <v>5596</v>
      </c>
      <c r="B87" s="16" t="s">
        <v>149</v>
      </c>
      <c r="C87" s="95">
        <v>0</v>
      </c>
      <c r="D87" s="95">
        <v>0</v>
      </c>
    </row>
    <row r="88" spans="1:4" ht="11.25" customHeight="1">
      <c r="A88" s="25">
        <v>5597</v>
      </c>
      <c r="B88" s="16" t="s">
        <v>258</v>
      </c>
      <c r="C88" s="95">
        <v>0</v>
      </c>
      <c r="D88" s="95">
        <v>0</v>
      </c>
    </row>
    <row r="89" spans="1:4" ht="11.25" customHeight="1">
      <c r="A89" s="25">
        <v>5599</v>
      </c>
      <c r="B89" s="16" t="s">
        <v>260</v>
      </c>
      <c r="C89" s="95">
        <v>0</v>
      </c>
      <c r="D89" s="95">
        <v>0</v>
      </c>
    </row>
    <row r="90" spans="1:4" ht="11.25" customHeight="1">
      <c r="A90" s="27">
        <v>5600</v>
      </c>
      <c r="B90" s="30" t="s">
        <v>261</v>
      </c>
      <c r="C90" s="96">
        <f>C91</f>
        <v>56379049.369999997</v>
      </c>
      <c r="D90" s="96">
        <f>D91</f>
        <v>43097643.780000001</v>
      </c>
    </row>
    <row r="91" spans="1:4" ht="11.25" customHeight="1">
      <c r="A91" s="27">
        <v>5610</v>
      </c>
      <c r="B91" s="30" t="s">
        <v>262</v>
      </c>
      <c r="C91" s="95">
        <v>56379049.369999997</v>
      </c>
      <c r="D91" s="95">
        <v>43097643.780000001</v>
      </c>
    </row>
    <row r="92" spans="1:4" ht="11.25" customHeight="1">
      <c r="A92" s="25">
        <v>5611</v>
      </c>
      <c r="B92" s="16" t="s">
        <v>263</v>
      </c>
      <c r="C92" s="95">
        <v>56379049.369999997</v>
      </c>
      <c r="D92" s="95">
        <v>43097643.780000001</v>
      </c>
    </row>
    <row r="93" spans="1:4" ht="11.25" customHeight="1">
      <c r="A93" s="27">
        <v>2110</v>
      </c>
      <c r="B93" s="31" t="s">
        <v>462</v>
      </c>
      <c r="C93" s="96">
        <f>SUM(C94:C98)</f>
        <v>1768305.62</v>
      </c>
      <c r="D93" s="96">
        <f>SUM(D94:D98)</f>
        <v>622033</v>
      </c>
    </row>
    <row r="94" spans="1:4" ht="11.25" customHeight="1">
      <c r="A94" s="25">
        <v>2111</v>
      </c>
      <c r="B94" s="16" t="s">
        <v>463</v>
      </c>
      <c r="C94" s="95">
        <v>276436.62</v>
      </c>
      <c r="D94" s="95">
        <v>0</v>
      </c>
    </row>
    <row r="95" spans="1:4" ht="11.25" customHeight="1">
      <c r="A95" s="25">
        <v>2112</v>
      </c>
      <c r="B95" s="16" t="s">
        <v>464</v>
      </c>
      <c r="C95" s="95">
        <v>854889</v>
      </c>
      <c r="D95" s="95">
        <v>22004</v>
      </c>
    </row>
    <row r="96" spans="1:4" ht="11.25" customHeight="1">
      <c r="A96" s="25">
        <v>2112</v>
      </c>
      <c r="B96" s="16" t="s">
        <v>465</v>
      </c>
      <c r="C96" s="95">
        <v>636980</v>
      </c>
      <c r="D96" s="95">
        <v>600029</v>
      </c>
    </row>
    <row r="97" spans="1:4" ht="11.25" customHeight="1">
      <c r="A97" s="25">
        <v>2115</v>
      </c>
      <c r="B97" s="16" t="s">
        <v>466</v>
      </c>
      <c r="C97" s="95">
        <v>0</v>
      </c>
      <c r="D97" s="95">
        <v>0</v>
      </c>
    </row>
    <row r="98" spans="1:4" ht="11.25" customHeight="1">
      <c r="A98" s="25">
        <v>2114</v>
      </c>
      <c r="B98" s="16" t="s">
        <v>467</v>
      </c>
      <c r="C98" s="95">
        <v>0</v>
      </c>
      <c r="D98" s="95">
        <v>0</v>
      </c>
    </row>
    <row r="99" spans="1:4" ht="11.25" customHeight="1">
      <c r="A99" s="27">
        <v>5120</v>
      </c>
      <c r="B99" s="31" t="s">
        <v>302</v>
      </c>
      <c r="C99" s="29">
        <v>0</v>
      </c>
      <c r="D99" s="29">
        <v>0</v>
      </c>
    </row>
    <row r="100" spans="1:4" ht="11.25" customHeight="1">
      <c r="A100" s="25">
        <v>5120</v>
      </c>
      <c r="B100" s="1" t="s">
        <v>302</v>
      </c>
      <c r="C100" s="26">
        <v>0</v>
      </c>
      <c r="D100" s="26">
        <v>0</v>
      </c>
    </row>
    <row r="101" spans="1:4" ht="9.75" customHeight="1">
      <c r="A101" s="25"/>
      <c r="B101" s="28" t="s">
        <v>468</v>
      </c>
      <c r="C101" s="29">
        <f>+C124</f>
        <v>39762746.010000005</v>
      </c>
      <c r="D101" s="29">
        <f>+D124</f>
        <v>55159.71</v>
      </c>
    </row>
    <row r="102" spans="1:4" ht="9.75" customHeight="1">
      <c r="A102" s="27">
        <v>4300</v>
      </c>
      <c r="B102" s="28" t="s">
        <v>133</v>
      </c>
      <c r="C102" s="26">
        <v>0</v>
      </c>
      <c r="D102" s="26">
        <v>0</v>
      </c>
    </row>
    <row r="103" spans="1:4" ht="9.75" customHeight="1">
      <c r="A103" s="27">
        <v>4310</v>
      </c>
      <c r="B103" s="28" t="s">
        <v>134</v>
      </c>
      <c r="C103" s="29">
        <v>0</v>
      </c>
      <c r="D103" s="29">
        <v>0</v>
      </c>
    </row>
    <row r="104" spans="1:4" ht="9.75" customHeight="1">
      <c r="A104" s="25">
        <v>4311</v>
      </c>
      <c r="B104" s="32" t="s">
        <v>135</v>
      </c>
      <c r="C104" s="26">
        <v>0</v>
      </c>
      <c r="D104" s="26">
        <v>0</v>
      </c>
    </row>
    <row r="105" spans="1:4" ht="9.75" customHeight="1">
      <c r="A105" s="25">
        <v>4319</v>
      </c>
      <c r="B105" s="32" t="s">
        <v>136</v>
      </c>
      <c r="C105" s="26">
        <v>0</v>
      </c>
      <c r="D105" s="26">
        <v>0</v>
      </c>
    </row>
    <row r="106" spans="1:4" ht="9.75" customHeight="1">
      <c r="A106" s="27">
        <v>4320</v>
      </c>
      <c r="B106" s="28" t="s">
        <v>137</v>
      </c>
      <c r="C106" s="29">
        <v>0</v>
      </c>
      <c r="D106" s="29">
        <v>0</v>
      </c>
    </row>
    <row r="107" spans="1:4" ht="9.75" customHeight="1">
      <c r="A107" s="25">
        <v>4321</v>
      </c>
      <c r="B107" s="32" t="s">
        <v>138</v>
      </c>
      <c r="C107" s="26">
        <v>0</v>
      </c>
      <c r="D107" s="26">
        <v>0</v>
      </c>
    </row>
    <row r="108" spans="1:4" ht="9.75" customHeight="1">
      <c r="A108" s="25">
        <v>4322</v>
      </c>
      <c r="B108" s="32" t="s">
        <v>139</v>
      </c>
      <c r="C108" s="26">
        <v>0</v>
      </c>
      <c r="D108" s="26">
        <v>0</v>
      </c>
    </row>
    <row r="109" spans="1:4" ht="9.75" customHeight="1">
      <c r="A109" s="25">
        <v>4323</v>
      </c>
      <c r="B109" s="32" t="s">
        <v>140</v>
      </c>
      <c r="C109" s="26">
        <v>0</v>
      </c>
      <c r="D109" s="26">
        <v>0</v>
      </c>
    </row>
    <row r="110" spans="1:4" ht="9.75" customHeight="1">
      <c r="A110" s="25">
        <v>4324</v>
      </c>
      <c r="B110" s="32" t="s">
        <v>141</v>
      </c>
      <c r="C110" s="26">
        <v>0</v>
      </c>
      <c r="D110" s="26">
        <v>0</v>
      </c>
    </row>
    <row r="111" spans="1:4" ht="9.75" customHeight="1">
      <c r="A111" s="25">
        <v>4325</v>
      </c>
      <c r="B111" s="32" t="s">
        <v>142</v>
      </c>
      <c r="C111" s="26">
        <v>0</v>
      </c>
      <c r="D111" s="26">
        <v>0</v>
      </c>
    </row>
    <row r="112" spans="1:4" ht="9.75" customHeight="1">
      <c r="A112" s="27">
        <v>4330</v>
      </c>
      <c r="B112" s="28" t="s">
        <v>143</v>
      </c>
      <c r="C112" s="29">
        <v>0</v>
      </c>
      <c r="D112" s="29">
        <v>0</v>
      </c>
    </row>
    <row r="113" spans="1:4" ht="9.75" customHeight="1">
      <c r="A113" s="25">
        <v>4331</v>
      </c>
      <c r="B113" s="32" t="s">
        <v>143</v>
      </c>
      <c r="C113" s="26">
        <v>0</v>
      </c>
      <c r="D113" s="26">
        <v>0</v>
      </c>
    </row>
    <row r="114" spans="1:4" ht="9.75" customHeight="1">
      <c r="A114" s="27">
        <v>4340</v>
      </c>
      <c r="B114" s="28" t="s">
        <v>144</v>
      </c>
      <c r="C114" s="29">
        <v>0</v>
      </c>
      <c r="D114" s="29">
        <v>0</v>
      </c>
    </row>
    <row r="115" spans="1:4" ht="9.75" customHeight="1">
      <c r="A115" s="25">
        <v>4341</v>
      </c>
      <c r="B115" s="32" t="s">
        <v>144</v>
      </c>
      <c r="C115" s="26">
        <v>0</v>
      </c>
      <c r="D115" s="26">
        <v>0</v>
      </c>
    </row>
    <row r="116" spans="1:4" ht="9.75" customHeight="1">
      <c r="A116" s="27">
        <v>4390</v>
      </c>
      <c r="B116" s="28" t="s">
        <v>145</v>
      </c>
      <c r="C116" s="29">
        <v>0</v>
      </c>
      <c r="D116" s="29">
        <v>0</v>
      </c>
    </row>
    <row r="117" spans="1:4" ht="9.75" customHeight="1">
      <c r="A117" s="25">
        <v>4392</v>
      </c>
      <c r="B117" s="32" t="s">
        <v>146</v>
      </c>
      <c r="C117" s="26">
        <v>0</v>
      </c>
      <c r="D117" s="26">
        <v>0</v>
      </c>
    </row>
    <row r="118" spans="1:4" ht="9.75" customHeight="1">
      <c r="A118" s="25">
        <v>4393</v>
      </c>
      <c r="B118" s="32" t="s">
        <v>147</v>
      </c>
      <c r="C118" s="26">
        <v>0</v>
      </c>
      <c r="D118" s="26">
        <v>0</v>
      </c>
    </row>
    <row r="119" spans="1:4" ht="9.75" customHeight="1">
      <c r="A119" s="25">
        <v>4394</v>
      </c>
      <c r="B119" s="32" t="s">
        <v>148</v>
      </c>
      <c r="C119" s="26">
        <v>0</v>
      </c>
      <c r="D119" s="26">
        <v>0</v>
      </c>
    </row>
    <row r="120" spans="1:4" ht="9.75" customHeight="1">
      <c r="A120" s="25">
        <v>4395</v>
      </c>
      <c r="B120" s="32" t="s">
        <v>149</v>
      </c>
      <c r="C120" s="26">
        <v>0</v>
      </c>
      <c r="D120" s="26">
        <v>0</v>
      </c>
    </row>
    <row r="121" spans="1:4" ht="9.75" customHeight="1">
      <c r="A121" s="25">
        <v>4396</v>
      </c>
      <c r="B121" s="32" t="s">
        <v>150</v>
      </c>
      <c r="C121" s="26">
        <v>0</v>
      </c>
      <c r="D121" s="26">
        <v>0</v>
      </c>
    </row>
    <row r="122" spans="1:4" ht="9.75" customHeight="1">
      <c r="A122" s="25">
        <v>4397</v>
      </c>
      <c r="B122" s="32" t="s">
        <v>151</v>
      </c>
      <c r="C122" s="26">
        <v>0</v>
      </c>
      <c r="D122" s="26">
        <v>0</v>
      </c>
    </row>
    <row r="123" spans="1:4" ht="9.75" customHeight="1">
      <c r="A123" s="25">
        <v>4399</v>
      </c>
      <c r="B123" s="32" t="s">
        <v>145</v>
      </c>
      <c r="C123" s="26">
        <v>0</v>
      </c>
      <c r="D123" s="26">
        <v>0</v>
      </c>
    </row>
    <row r="124" spans="1:4" ht="11.25" customHeight="1">
      <c r="A124" s="27">
        <v>1120</v>
      </c>
      <c r="B124" s="31" t="s">
        <v>469</v>
      </c>
      <c r="C124" s="96">
        <f>SUM(C125:C133)</f>
        <v>39762746.010000005</v>
      </c>
      <c r="D124" s="96">
        <f>SUM(D125:D133)</f>
        <v>55159.71</v>
      </c>
    </row>
    <row r="125" spans="1:4" ht="11.25" customHeight="1">
      <c r="A125" s="25">
        <v>1124</v>
      </c>
      <c r="B125" s="1" t="s">
        <v>470</v>
      </c>
      <c r="C125" s="26">
        <v>0</v>
      </c>
      <c r="D125" s="26">
        <v>0</v>
      </c>
    </row>
    <row r="126" spans="1:4" ht="11.25" customHeight="1">
      <c r="A126" s="25">
        <v>1124</v>
      </c>
      <c r="B126" s="1" t="s">
        <v>471</v>
      </c>
      <c r="C126" s="26">
        <v>0</v>
      </c>
      <c r="D126" s="26">
        <v>0</v>
      </c>
    </row>
    <row r="127" spans="1:4" ht="11.25" customHeight="1">
      <c r="A127" s="25">
        <v>1124</v>
      </c>
      <c r="B127" s="1" t="s">
        <v>472</v>
      </c>
      <c r="C127" s="26">
        <v>0</v>
      </c>
      <c r="D127" s="26">
        <v>0</v>
      </c>
    </row>
    <row r="128" spans="1:4" ht="11.25" customHeight="1">
      <c r="A128" s="25">
        <v>1124</v>
      </c>
      <c r="B128" s="1" t="s">
        <v>473</v>
      </c>
      <c r="C128" s="119"/>
      <c r="D128" s="26">
        <v>0</v>
      </c>
    </row>
    <row r="129" spans="1:4" ht="11.25" customHeight="1">
      <c r="A129" s="25">
        <v>1124</v>
      </c>
      <c r="B129" s="1" t="s">
        <v>474</v>
      </c>
      <c r="C129" s="95">
        <v>0</v>
      </c>
      <c r="D129" s="95">
        <v>0</v>
      </c>
    </row>
    <row r="130" spans="1:4" ht="11.25" customHeight="1">
      <c r="A130" s="25">
        <v>1124</v>
      </c>
      <c r="B130" s="1" t="s">
        <v>475</v>
      </c>
      <c r="C130" s="95">
        <v>4668.46</v>
      </c>
      <c r="D130" s="95">
        <v>5159.71</v>
      </c>
    </row>
    <row r="131" spans="1:4" ht="11.25" customHeight="1">
      <c r="A131" s="25">
        <v>1122</v>
      </c>
      <c r="B131" s="1" t="s">
        <v>476</v>
      </c>
      <c r="C131" s="95">
        <v>0</v>
      </c>
      <c r="D131" s="95">
        <v>0</v>
      </c>
    </row>
    <row r="132" spans="1:4" ht="11.25" customHeight="1">
      <c r="A132" s="25">
        <v>1122</v>
      </c>
      <c r="B132" s="1" t="s">
        <v>477</v>
      </c>
      <c r="C132" s="119">
        <v>39362503.590000004</v>
      </c>
      <c r="D132" s="95">
        <v>0</v>
      </c>
    </row>
    <row r="133" spans="1:4" ht="11.25" customHeight="1">
      <c r="A133" s="25">
        <v>1122</v>
      </c>
      <c r="B133" s="1" t="s">
        <v>478</v>
      </c>
      <c r="C133" s="95">
        <v>395573.96</v>
      </c>
      <c r="D133" s="95">
        <v>50000</v>
      </c>
    </row>
    <row r="134" spans="1:4" ht="11.25" customHeight="1">
      <c r="A134" s="27">
        <v>5120</v>
      </c>
      <c r="B134" s="31" t="s">
        <v>302</v>
      </c>
      <c r="C134" s="29">
        <v>0</v>
      </c>
      <c r="D134" s="29">
        <v>0</v>
      </c>
    </row>
    <row r="135" spans="1:4" ht="11.25" customHeight="1">
      <c r="A135" s="25">
        <v>5120</v>
      </c>
      <c r="B135" s="1" t="s">
        <v>302</v>
      </c>
      <c r="C135" s="26">
        <v>0</v>
      </c>
      <c r="D135" s="26">
        <v>0</v>
      </c>
    </row>
    <row r="136" spans="1:4" ht="11.25" customHeight="1">
      <c r="A136" s="25"/>
      <c r="B136" s="33" t="s">
        <v>479</v>
      </c>
      <c r="C136" s="29">
        <f t="shared" ref="C136:D136" si="1">C48+C49-C101</f>
        <v>25970381.779999994</v>
      </c>
      <c r="D136" s="29">
        <f t="shared" si="1"/>
        <v>88401354.840000018</v>
      </c>
    </row>
    <row r="137" spans="1:4" ht="9" customHeight="1">
      <c r="A137" s="16"/>
      <c r="B137" s="16"/>
      <c r="C137" s="16"/>
      <c r="D137" s="16"/>
    </row>
    <row r="138" spans="1:4" ht="9.75" customHeight="1">
      <c r="A138" s="16"/>
      <c r="B138" s="16" t="s">
        <v>66</v>
      </c>
      <c r="C138" s="16"/>
      <c r="D138" s="16"/>
    </row>
  </sheetData>
  <mergeCells count="4">
    <mergeCell ref="A1:C1"/>
    <mergeCell ref="A2:C2"/>
    <mergeCell ref="A3:C3"/>
    <mergeCell ref="A4:C4"/>
  </mergeCells>
  <dataValidations count="1">
    <dataValidation allowBlank="1" showInputMessage="1" showErrorMessage="1" prompt="Importe del trimestre anterior" sqref="C49:D49" xr:uid="{A143D429-30DB-44F3-B90E-1BF613FBBAF2}"/>
  </dataValidations>
  <pageMargins left="0.31496062992125984" right="0.31496062992125984" top="0.35433070866141736" bottom="0.35433070866141736" header="0" footer="0"/>
  <pageSetup scale="8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activeCell="C6" sqref="C6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20" t="str">
        <f>ESF!A1</f>
        <v>MUNICIPIO MOROLEON GUANAJUATO</v>
      </c>
      <c r="B1" s="121"/>
      <c r="C1" s="130"/>
    </row>
    <row r="2" spans="1:3" ht="11.25" customHeight="1">
      <c r="A2" s="122" t="s">
        <v>480</v>
      </c>
      <c r="B2" s="123"/>
      <c r="C2" s="131"/>
    </row>
    <row r="3" spans="1:3" ht="11.25" customHeight="1">
      <c r="A3" s="122" t="str">
        <f>ESF!A3</f>
        <v>Del 1 de Enero al 31 de Diciembre de 2024</v>
      </c>
      <c r="B3" s="123"/>
      <c r="C3" s="131"/>
    </row>
    <row r="4" spans="1:3" ht="9.75" customHeight="1">
      <c r="A4" s="126" t="s">
        <v>481</v>
      </c>
      <c r="B4" s="127"/>
      <c r="C4" s="132"/>
    </row>
    <row r="5" spans="1:3" ht="9.75" customHeight="1">
      <c r="A5" s="133" t="s">
        <v>482</v>
      </c>
      <c r="B5" s="134"/>
      <c r="C5" s="34">
        <v>2024</v>
      </c>
    </row>
    <row r="6" spans="1:3" ht="9.75" customHeight="1">
      <c r="A6" s="35" t="s">
        <v>483</v>
      </c>
      <c r="B6" s="35"/>
      <c r="C6" s="113">
        <v>340999623.55000001</v>
      </c>
    </row>
    <row r="7" spans="1:3" ht="7.5" customHeight="1">
      <c r="A7" s="1"/>
      <c r="B7" s="36"/>
      <c r="C7" s="37"/>
    </row>
    <row r="8" spans="1:3" ht="9.75" customHeight="1">
      <c r="A8" s="82" t="s">
        <v>484</v>
      </c>
      <c r="B8" s="82"/>
      <c r="C8" s="38">
        <f>SUM(C9:C14)</f>
        <v>0</v>
      </c>
    </row>
    <row r="9" spans="1:3" ht="9.75" customHeight="1">
      <c r="A9" s="83" t="s">
        <v>485</v>
      </c>
      <c r="B9" s="39" t="s">
        <v>134</v>
      </c>
      <c r="C9" s="40">
        <v>0</v>
      </c>
    </row>
    <row r="10" spans="1:3" ht="9.75" customHeight="1">
      <c r="A10" s="84" t="s">
        <v>486</v>
      </c>
      <c r="B10" s="41" t="s">
        <v>487</v>
      </c>
      <c r="C10" s="40">
        <v>0</v>
      </c>
    </row>
    <row r="11" spans="1:3" ht="9.75" customHeight="1">
      <c r="A11" s="84" t="s">
        <v>488</v>
      </c>
      <c r="B11" s="41" t="s">
        <v>143</v>
      </c>
      <c r="C11" s="40">
        <v>0</v>
      </c>
    </row>
    <row r="12" spans="1:3" ht="9.75" customHeight="1">
      <c r="A12" s="84" t="s">
        <v>489</v>
      </c>
      <c r="B12" s="41" t="s">
        <v>144</v>
      </c>
      <c r="C12" s="40">
        <v>0</v>
      </c>
    </row>
    <row r="13" spans="1:3" ht="9.75" customHeight="1">
      <c r="A13" s="84" t="s">
        <v>490</v>
      </c>
      <c r="B13" s="41" t="s">
        <v>145</v>
      </c>
      <c r="C13" s="40">
        <v>0</v>
      </c>
    </row>
    <row r="14" spans="1:3" ht="9.75" customHeight="1">
      <c r="A14" s="85" t="s">
        <v>491</v>
      </c>
      <c r="B14" s="42" t="s">
        <v>492</v>
      </c>
      <c r="C14" s="40">
        <v>0</v>
      </c>
    </row>
    <row r="15" spans="1:3" ht="7.5" customHeight="1">
      <c r="A15" s="1"/>
      <c r="B15" s="43"/>
      <c r="C15" s="44"/>
    </row>
    <row r="16" spans="1:3" ht="9.75" customHeight="1">
      <c r="A16" s="82" t="s">
        <v>493</v>
      </c>
      <c r="B16" s="36"/>
      <c r="C16" s="38">
        <f>SUM(C17:C19)</f>
        <v>0</v>
      </c>
    </row>
    <row r="17" spans="1:3" ht="9.75" customHeight="1">
      <c r="A17" s="86">
        <v>3.1</v>
      </c>
      <c r="B17" s="41" t="s">
        <v>494</v>
      </c>
      <c r="C17" s="40">
        <v>0</v>
      </c>
    </row>
    <row r="18" spans="1:3" ht="9.75" customHeight="1">
      <c r="A18" s="87">
        <v>3.2</v>
      </c>
      <c r="B18" s="41" t="s">
        <v>495</v>
      </c>
      <c r="C18" s="40">
        <v>0</v>
      </c>
    </row>
    <row r="19" spans="1:3" ht="9.75" customHeight="1">
      <c r="A19" s="87">
        <v>3.3</v>
      </c>
      <c r="B19" s="42" t="s">
        <v>496</v>
      </c>
      <c r="C19" s="45">
        <v>0</v>
      </c>
    </row>
    <row r="20" spans="1:3" ht="7.5" customHeight="1">
      <c r="A20" s="1"/>
      <c r="B20" s="42"/>
      <c r="C20" s="46"/>
    </row>
    <row r="21" spans="1:3" ht="9.75" customHeight="1">
      <c r="A21" s="47" t="s">
        <v>497</v>
      </c>
      <c r="B21" s="47"/>
      <c r="C21" s="105">
        <f>C6+C8-C16</f>
        <v>340999623.55000001</v>
      </c>
    </row>
    <row r="22" spans="1:3" ht="9.75" customHeight="1">
      <c r="A22" s="1"/>
      <c r="B22" s="1"/>
      <c r="C22" s="1"/>
    </row>
    <row r="23" spans="1:3" ht="9.75" customHeight="1">
      <c r="A23" s="1"/>
      <c r="B23" s="16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topLeftCell="A4" workbookViewId="0">
      <selection activeCell="B45" sqref="B45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35" t="str">
        <f>ESF!A1</f>
        <v>MUNICIPIO MOROLEON GUANAJUATO</v>
      </c>
      <c r="B1" s="121"/>
      <c r="C1" s="130"/>
    </row>
    <row r="2" spans="1:3" ht="11.25" customHeight="1">
      <c r="A2" s="136" t="s">
        <v>498</v>
      </c>
      <c r="B2" s="123"/>
      <c r="C2" s="131"/>
    </row>
    <row r="3" spans="1:3" ht="11.25" customHeight="1">
      <c r="A3" s="136" t="str">
        <f>ESF!A3</f>
        <v>Del 1 de Enero al 31 de Diciembre de 2024</v>
      </c>
      <c r="B3" s="123"/>
      <c r="C3" s="131"/>
    </row>
    <row r="4" spans="1:3" ht="9.75" customHeight="1">
      <c r="A4" s="126" t="s">
        <v>481</v>
      </c>
      <c r="B4" s="127"/>
      <c r="C4" s="132"/>
    </row>
    <row r="5" spans="1:3" ht="11.25" customHeight="1">
      <c r="A5" s="133" t="s">
        <v>482</v>
      </c>
      <c r="B5" s="134"/>
      <c r="C5" s="34">
        <v>2024</v>
      </c>
    </row>
    <row r="6" spans="1:3" ht="9.75" customHeight="1">
      <c r="A6" s="48" t="s">
        <v>499</v>
      </c>
      <c r="B6" s="35"/>
      <c r="C6" s="114">
        <v>372518876.66000003</v>
      </c>
    </row>
    <row r="7" spans="1:3" ht="7.5" customHeight="1">
      <c r="A7" s="49"/>
      <c r="B7" s="36"/>
      <c r="C7" s="50"/>
    </row>
    <row r="8" spans="1:3" ht="9.75" customHeight="1">
      <c r="A8" s="82" t="s">
        <v>500</v>
      </c>
      <c r="B8" s="51"/>
      <c r="C8" s="38">
        <f>SUM(C9:C29)</f>
        <v>95484075.280000001</v>
      </c>
    </row>
    <row r="9" spans="1:3" ht="9.75" customHeight="1">
      <c r="A9" s="88">
        <v>2.1</v>
      </c>
      <c r="B9" s="52" t="s">
        <v>164</v>
      </c>
      <c r="C9" s="115">
        <v>0</v>
      </c>
    </row>
    <row r="10" spans="1:3" ht="9.75" customHeight="1">
      <c r="A10" s="88">
        <v>2.2000000000000002</v>
      </c>
      <c r="B10" s="52" t="s">
        <v>161</v>
      </c>
      <c r="C10" s="115">
        <v>0</v>
      </c>
    </row>
    <row r="11" spans="1:3" ht="9.75" customHeight="1">
      <c r="A11" s="89">
        <v>2.2999999999999998</v>
      </c>
      <c r="B11" s="53" t="s">
        <v>326</v>
      </c>
      <c r="C11" s="115">
        <v>2592663.66</v>
      </c>
    </row>
    <row r="12" spans="1:3" ht="9.75" customHeight="1">
      <c r="A12" s="89">
        <v>2.4</v>
      </c>
      <c r="B12" s="53" t="s">
        <v>327</v>
      </c>
      <c r="C12" s="115">
        <v>148121.5</v>
      </c>
    </row>
    <row r="13" spans="1:3" ht="9.75" customHeight="1">
      <c r="A13" s="89">
        <v>2.5</v>
      </c>
      <c r="B13" s="53" t="s">
        <v>328</v>
      </c>
      <c r="C13" s="115">
        <v>0</v>
      </c>
    </row>
    <row r="14" spans="1:3" ht="9.75" customHeight="1">
      <c r="A14" s="89">
        <v>2.6</v>
      </c>
      <c r="B14" s="53" t="s">
        <v>329</v>
      </c>
      <c r="C14" s="115">
        <v>5494759</v>
      </c>
    </row>
    <row r="15" spans="1:3" ht="9.75" customHeight="1">
      <c r="A15" s="89">
        <v>2.7</v>
      </c>
      <c r="B15" s="53" t="s">
        <v>330</v>
      </c>
      <c r="C15" s="115">
        <v>2988572.5</v>
      </c>
    </row>
    <row r="16" spans="1:3" ht="9.75" customHeight="1">
      <c r="A16" s="89">
        <v>2.8</v>
      </c>
      <c r="B16" s="53" t="s">
        <v>331</v>
      </c>
      <c r="C16" s="115">
        <v>272073.99</v>
      </c>
    </row>
    <row r="17" spans="1:3" ht="9.75" customHeight="1">
      <c r="A17" s="89">
        <v>2.9</v>
      </c>
      <c r="B17" s="53" t="s">
        <v>333</v>
      </c>
      <c r="C17" s="115">
        <v>320000</v>
      </c>
    </row>
    <row r="18" spans="1:3" ht="9.75" customHeight="1">
      <c r="A18" s="89" t="s">
        <v>501</v>
      </c>
      <c r="B18" s="53" t="s">
        <v>502</v>
      </c>
      <c r="C18" s="115">
        <v>0</v>
      </c>
    </row>
    <row r="19" spans="1:3" ht="9.75" customHeight="1">
      <c r="A19" s="89" t="s">
        <v>503</v>
      </c>
      <c r="B19" s="53" t="s">
        <v>339</v>
      </c>
      <c r="C19" s="115">
        <v>18605.82</v>
      </c>
    </row>
    <row r="20" spans="1:3" ht="9.75" customHeight="1">
      <c r="A20" s="89" t="s">
        <v>504</v>
      </c>
      <c r="B20" s="53" t="s">
        <v>505</v>
      </c>
      <c r="C20" s="115">
        <v>63442676.770000003</v>
      </c>
    </row>
    <row r="21" spans="1:3" ht="9.75" customHeight="1">
      <c r="A21" s="89" t="s">
        <v>506</v>
      </c>
      <c r="B21" s="53" t="s">
        <v>507</v>
      </c>
      <c r="C21" s="115">
        <v>20206602.039999999</v>
      </c>
    </row>
    <row r="22" spans="1:3" ht="9.75" customHeight="1">
      <c r="A22" s="89" t="s">
        <v>508</v>
      </c>
      <c r="B22" s="53" t="s">
        <v>509</v>
      </c>
      <c r="C22" s="115">
        <v>0</v>
      </c>
    </row>
    <row r="23" spans="1:3" ht="9.75" customHeight="1">
      <c r="A23" s="89" t="s">
        <v>510</v>
      </c>
      <c r="B23" s="53" t="s">
        <v>511</v>
      </c>
      <c r="C23" s="115">
        <v>0</v>
      </c>
    </row>
    <row r="24" spans="1:3" ht="9.75" customHeight="1">
      <c r="A24" s="89" t="s">
        <v>512</v>
      </c>
      <c r="B24" s="53" t="s">
        <v>513</v>
      </c>
      <c r="C24" s="115">
        <v>0</v>
      </c>
    </row>
    <row r="25" spans="1:3" ht="9.75" customHeight="1">
      <c r="A25" s="89" t="s">
        <v>514</v>
      </c>
      <c r="B25" s="53" t="s">
        <v>515</v>
      </c>
      <c r="C25" s="115">
        <v>0</v>
      </c>
    </row>
    <row r="26" spans="1:3" ht="9.75" customHeight="1">
      <c r="A26" s="89" t="s">
        <v>516</v>
      </c>
      <c r="B26" s="53" t="s">
        <v>517</v>
      </c>
      <c r="C26" s="115">
        <v>0</v>
      </c>
    </row>
    <row r="27" spans="1:3" ht="9.75" customHeight="1">
      <c r="A27" s="89" t="s">
        <v>518</v>
      </c>
      <c r="B27" s="53" t="s">
        <v>519</v>
      </c>
      <c r="C27" s="115">
        <v>0</v>
      </c>
    </row>
    <row r="28" spans="1:3" ht="9.75" customHeight="1">
      <c r="A28" s="89" t="s">
        <v>520</v>
      </c>
      <c r="B28" s="53" t="s">
        <v>521</v>
      </c>
      <c r="C28" s="115">
        <v>0</v>
      </c>
    </row>
    <row r="29" spans="1:3" ht="9.75" customHeight="1">
      <c r="A29" s="89" t="s">
        <v>522</v>
      </c>
      <c r="B29" s="52" t="s">
        <v>523</v>
      </c>
      <c r="C29" s="115">
        <v>0</v>
      </c>
    </row>
    <row r="30" spans="1:3" ht="7.5" customHeight="1">
      <c r="A30" s="49"/>
      <c r="B30" s="54"/>
      <c r="C30" s="55"/>
    </row>
    <row r="31" spans="1:3" ht="9.75" customHeight="1">
      <c r="A31" s="90" t="s">
        <v>524</v>
      </c>
      <c r="B31" s="56"/>
      <c r="C31" s="57">
        <f>SUM(C32:C38)</f>
        <v>62910282</v>
      </c>
    </row>
    <row r="32" spans="1:3" ht="9.75" customHeight="1">
      <c r="A32" s="89" t="s">
        <v>525</v>
      </c>
      <c r="B32" s="53" t="s">
        <v>234</v>
      </c>
      <c r="C32" s="115">
        <v>6531232.6299999999</v>
      </c>
    </row>
    <row r="33" spans="1:3" ht="9.75" customHeight="1">
      <c r="A33" s="89" t="s">
        <v>526</v>
      </c>
      <c r="B33" s="53" t="s">
        <v>243</v>
      </c>
      <c r="C33" s="115">
        <v>0</v>
      </c>
    </row>
    <row r="34" spans="1:3" ht="9.75" customHeight="1">
      <c r="A34" s="89" t="s">
        <v>527</v>
      </c>
      <c r="B34" s="53" t="s">
        <v>246</v>
      </c>
      <c r="C34" s="115">
        <v>0</v>
      </c>
    </row>
    <row r="35" spans="1:3" ht="9.75" customHeight="1">
      <c r="A35" s="89" t="s">
        <v>528</v>
      </c>
      <c r="B35" s="53" t="s">
        <v>252</v>
      </c>
      <c r="C35" s="115">
        <v>0</v>
      </c>
    </row>
    <row r="36" spans="1:3" ht="9.75" customHeight="1">
      <c r="A36" s="89" t="s">
        <v>529</v>
      </c>
      <c r="B36" s="53" t="s">
        <v>262</v>
      </c>
      <c r="C36" s="115">
        <v>56379049.369999997</v>
      </c>
    </row>
    <row r="37" spans="1:3" ht="9.75" customHeight="1">
      <c r="A37" s="89" t="s">
        <v>530</v>
      </c>
      <c r="B37" s="53" t="s">
        <v>531</v>
      </c>
      <c r="C37" s="115">
        <v>0</v>
      </c>
    </row>
    <row r="38" spans="1:3" ht="9.75" customHeight="1">
      <c r="A38" s="89" t="s">
        <v>532</v>
      </c>
      <c r="B38" s="52" t="s">
        <v>533</v>
      </c>
      <c r="C38" s="116">
        <v>0</v>
      </c>
    </row>
    <row r="39" spans="1:3" ht="7.5" customHeight="1">
      <c r="A39" s="49"/>
      <c r="B39" s="58"/>
      <c r="C39" s="59"/>
    </row>
    <row r="40" spans="1:3" ht="9.75" customHeight="1">
      <c r="A40" s="60" t="s">
        <v>534</v>
      </c>
      <c r="B40" s="35"/>
      <c r="C40" s="114">
        <f>C6-C8+C31</f>
        <v>339945083.38</v>
      </c>
    </row>
    <row r="41" spans="1:3" ht="9.75" customHeight="1">
      <c r="A41" s="1"/>
      <c r="B41" s="1"/>
      <c r="C41" s="1"/>
    </row>
    <row r="42" spans="1:3" ht="9.75" customHeight="1">
      <c r="A42" s="1"/>
      <c r="B42" s="16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tabSelected="1" workbookViewId="0">
      <selection activeCell="C21" sqref="C21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hidden="1" customWidth="1"/>
    <col min="10" max="10" width="13.140625" hidden="1" customWidth="1"/>
    <col min="11" max="26" width="9.140625" customWidth="1"/>
  </cols>
  <sheetData>
    <row r="1" spans="1:10" ht="11.25" customHeight="1">
      <c r="A1" s="128" t="str">
        <f>'Notas a los Edos Financieros'!A1</f>
        <v>MUNICIPIO MOROLEON GUANAJUATO</v>
      </c>
      <c r="B1" s="123"/>
      <c r="C1" s="123"/>
      <c r="D1" s="123"/>
      <c r="E1" s="123"/>
      <c r="F1" s="123"/>
      <c r="G1" s="80" t="s">
        <v>0</v>
      </c>
      <c r="H1" s="72">
        <f>'Notas a los Edos Financieros'!D1</f>
        <v>2024</v>
      </c>
      <c r="I1" s="16"/>
      <c r="J1" s="16"/>
    </row>
    <row r="2" spans="1:10" ht="11.25" customHeight="1">
      <c r="A2" s="128" t="s">
        <v>535</v>
      </c>
      <c r="B2" s="123"/>
      <c r="C2" s="123"/>
      <c r="D2" s="123"/>
      <c r="E2" s="123"/>
      <c r="F2" s="123"/>
      <c r="G2" s="80" t="s">
        <v>2</v>
      </c>
      <c r="H2" s="72" t="str">
        <f>'Notas a los Edos Financieros'!D2</f>
        <v>Trimestral</v>
      </c>
      <c r="I2" s="16"/>
      <c r="J2" s="16"/>
    </row>
    <row r="3" spans="1:10" ht="11.25" customHeight="1">
      <c r="A3" s="128" t="str">
        <f>'Notas a los Edos Financieros'!A3</f>
        <v>Del 1 de Enero al 31 de Diciembre de 2024</v>
      </c>
      <c r="B3" s="123"/>
      <c r="C3" s="123"/>
      <c r="D3" s="123"/>
      <c r="E3" s="123"/>
      <c r="F3" s="123"/>
      <c r="G3" s="80" t="s">
        <v>4</v>
      </c>
      <c r="H3" s="72" t="str">
        <f>'Notas a los Edos Financieros'!D3</f>
        <v>Cuenta Pública</v>
      </c>
      <c r="I3" s="16"/>
      <c r="J3" s="16"/>
    </row>
    <row r="4" spans="1:10" ht="11.25" customHeight="1">
      <c r="A4" s="128" t="s">
        <v>5</v>
      </c>
      <c r="B4" s="123"/>
      <c r="C4" s="123"/>
      <c r="D4" s="123"/>
      <c r="E4" s="123"/>
      <c r="F4" s="123"/>
      <c r="G4" s="80"/>
      <c r="H4" s="72"/>
      <c r="I4" s="16"/>
      <c r="J4" s="16"/>
    </row>
    <row r="5" spans="1:10" ht="9.75" customHeight="1">
      <c r="A5" s="74" t="s">
        <v>68</v>
      </c>
      <c r="B5" s="75"/>
      <c r="C5" s="75"/>
      <c r="D5" s="75"/>
      <c r="E5" s="75"/>
      <c r="F5" s="75"/>
      <c r="G5" s="75"/>
      <c r="H5" s="75"/>
      <c r="I5" s="16"/>
      <c r="J5" s="16"/>
    </row>
    <row r="6" spans="1:10" ht="9.75" customHeight="1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>
      <c r="A8" s="91" t="s">
        <v>70</v>
      </c>
      <c r="B8" s="91" t="s">
        <v>482</v>
      </c>
      <c r="C8" s="92" t="s">
        <v>536</v>
      </c>
      <c r="D8" s="92" t="s">
        <v>537</v>
      </c>
      <c r="E8" s="92" t="s">
        <v>538</v>
      </c>
      <c r="F8" s="92" t="s">
        <v>539</v>
      </c>
      <c r="G8" s="92" t="s">
        <v>540</v>
      </c>
      <c r="H8" s="92" t="s">
        <v>541</v>
      </c>
      <c r="I8" s="92" t="s">
        <v>542</v>
      </c>
      <c r="J8" s="92" t="s">
        <v>543</v>
      </c>
    </row>
    <row r="9" spans="1:10" ht="9.75" customHeight="1">
      <c r="A9" s="27">
        <v>7000</v>
      </c>
      <c r="B9" s="28" t="s">
        <v>544</v>
      </c>
      <c r="C9" s="30"/>
      <c r="D9" s="30"/>
      <c r="E9" s="30"/>
      <c r="F9" s="30"/>
      <c r="G9" s="30"/>
      <c r="H9" s="30"/>
      <c r="I9" s="30"/>
      <c r="J9" s="30"/>
    </row>
    <row r="10" spans="1:10" ht="9.75" customHeight="1">
      <c r="A10" s="16">
        <v>7110</v>
      </c>
      <c r="B10" s="32" t="s">
        <v>540</v>
      </c>
      <c r="C10" s="26">
        <v>0</v>
      </c>
      <c r="D10" s="26">
        <v>0</v>
      </c>
      <c r="E10" s="26">
        <v>0</v>
      </c>
      <c r="F10" s="26">
        <v>0</v>
      </c>
      <c r="G10" s="16"/>
      <c r="H10" s="16"/>
      <c r="I10" s="16"/>
      <c r="J10" s="16"/>
    </row>
    <row r="11" spans="1:10" ht="9.75" customHeight="1">
      <c r="A11" s="16">
        <v>7120</v>
      </c>
      <c r="B11" s="32" t="s">
        <v>545</v>
      </c>
      <c r="C11" s="26">
        <v>0</v>
      </c>
      <c r="D11" s="26">
        <v>0</v>
      </c>
      <c r="E11" s="26">
        <v>0</v>
      </c>
      <c r="F11" s="26">
        <v>0</v>
      </c>
      <c r="G11" s="16"/>
      <c r="H11" s="16"/>
      <c r="I11" s="16"/>
      <c r="J11" s="16"/>
    </row>
    <row r="12" spans="1:10" ht="9.75" customHeight="1">
      <c r="A12" s="16">
        <v>7130</v>
      </c>
      <c r="B12" s="32" t="s">
        <v>546</v>
      </c>
      <c r="C12" s="26">
        <v>0</v>
      </c>
      <c r="D12" s="26">
        <v>0</v>
      </c>
      <c r="E12" s="26">
        <v>0</v>
      </c>
      <c r="F12" s="26">
        <v>0</v>
      </c>
      <c r="G12" s="16"/>
      <c r="H12" s="16"/>
      <c r="I12" s="16"/>
      <c r="J12" s="16"/>
    </row>
    <row r="13" spans="1:10" ht="9.75" customHeight="1">
      <c r="A13" s="16">
        <v>7140</v>
      </c>
      <c r="B13" s="32" t="s">
        <v>547</v>
      </c>
      <c r="C13" s="26">
        <v>0</v>
      </c>
      <c r="D13" s="26">
        <v>0</v>
      </c>
      <c r="E13" s="26">
        <v>0</v>
      </c>
      <c r="F13" s="26">
        <v>0</v>
      </c>
      <c r="G13" s="16"/>
      <c r="H13" s="16"/>
      <c r="I13" s="16"/>
      <c r="J13" s="16"/>
    </row>
    <row r="14" spans="1:10" ht="9.75" customHeight="1">
      <c r="A14" s="16">
        <v>7150</v>
      </c>
      <c r="B14" s="32" t="s">
        <v>548</v>
      </c>
      <c r="C14" s="26">
        <v>0</v>
      </c>
      <c r="D14" s="26">
        <v>0</v>
      </c>
      <c r="E14" s="26">
        <v>0</v>
      </c>
      <c r="F14" s="26">
        <v>0</v>
      </c>
      <c r="G14" s="16"/>
      <c r="H14" s="16"/>
      <c r="I14" s="16"/>
      <c r="J14" s="16"/>
    </row>
    <row r="15" spans="1:10" ht="9.75" customHeight="1">
      <c r="A15" s="16">
        <v>7160</v>
      </c>
      <c r="B15" s="32" t="s">
        <v>549</v>
      </c>
      <c r="C15" s="26">
        <v>0</v>
      </c>
      <c r="D15" s="26">
        <v>0</v>
      </c>
      <c r="E15" s="26">
        <v>0</v>
      </c>
      <c r="F15" s="26">
        <v>0</v>
      </c>
      <c r="G15" s="16"/>
      <c r="H15" s="16"/>
      <c r="I15" s="16"/>
      <c r="J15" s="16"/>
    </row>
    <row r="16" spans="1:10" ht="9.75" customHeight="1">
      <c r="A16" s="16">
        <v>7210</v>
      </c>
      <c r="B16" s="32" t="s">
        <v>550</v>
      </c>
      <c r="C16" s="26">
        <v>0</v>
      </c>
      <c r="D16" s="26">
        <v>0</v>
      </c>
      <c r="E16" s="26">
        <v>0</v>
      </c>
      <c r="F16" s="26">
        <v>0</v>
      </c>
      <c r="G16" s="16"/>
      <c r="H16" s="16"/>
      <c r="I16" s="16"/>
      <c r="J16" s="16"/>
    </row>
    <row r="17" spans="1:10" ht="9.75" customHeight="1">
      <c r="A17" s="16">
        <v>7220</v>
      </c>
      <c r="B17" s="32" t="s">
        <v>551</v>
      </c>
      <c r="C17" s="26">
        <v>0</v>
      </c>
      <c r="D17" s="26">
        <v>0</v>
      </c>
      <c r="E17" s="26">
        <v>0</v>
      </c>
      <c r="F17" s="26">
        <v>0</v>
      </c>
      <c r="G17" s="16"/>
      <c r="H17" s="16"/>
      <c r="I17" s="16"/>
      <c r="J17" s="16"/>
    </row>
    <row r="18" spans="1:10" ht="9.75" customHeight="1">
      <c r="A18" s="16">
        <v>7230</v>
      </c>
      <c r="B18" s="32" t="s">
        <v>552</v>
      </c>
      <c r="C18" s="26">
        <v>0</v>
      </c>
      <c r="D18" s="26">
        <v>0</v>
      </c>
      <c r="E18" s="26">
        <v>0</v>
      </c>
      <c r="F18" s="26">
        <v>0</v>
      </c>
      <c r="G18" s="16"/>
      <c r="H18" s="16"/>
      <c r="I18" s="16"/>
      <c r="J18" s="16"/>
    </row>
    <row r="19" spans="1:10" ht="9.75" customHeight="1">
      <c r="A19" s="16">
        <v>7240</v>
      </c>
      <c r="B19" s="32" t="s">
        <v>553</v>
      </c>
      <c r="C19" s="26">
        <v>0</v>
      </c>
      <c r="D19" s="26">
        <v>0</v>
      </c>
      <c r="E19" s="26">
        <v>0</v>
      </c>
      <c r="F19" s="26">
        <v>0</v>
      </c>
      <c r="G19" s="16"/>
      <c r="H19" s="16"/>
      <c r="I19" s="16"/>
      <c r="J19" s="16"/>
    </row>
    <row r="20" spans="1:10" ht="9.75" customHeight="1">
      <c r="A20" s="16">
        <v>7250</v>
      </c>
      <c r="B20" s="32" t="s">
        <v>554</v>
      </c>
      <c r="C20" s="26">
        <v>0</v>
      </c>
      <c r="D20" s="26">
        <v>0</v>
      </c>
      <c r="E20" s="26">
        <v>0</v>
      </c>
      <c r="F20" s="26">
        <v>0</v>
      </c>
      <c r="G20" s="16"/>
      <c r="H20" s="16"/>
      <c r="I20" s="16"/>
      <c r="J20" s="16"/>
    </row>
    <row r="21" spans="1:10" ht="9.75" customHeight="1">
      <c r="A21" s="16">
        <v>7260</v>
      </c>
      <c r="B21" s="32" t="s">
        <v>555</v>
      </c>
      <c r="C21" s="26">
        <v>0</v>
      </c>
      <c r="D21" s="26">
        <v>0</v>
      </c>
      <c r="E21" s="26">
        <v>0</v>
      </c>
      <c r="F21" s="26">
        <v>0</v>
      </c>
      <c r="G21" s="16"/>
      <c r="H21" s="16"/>
      <c r="I21" s="16"/>
      <c r="J21" s="16"/>
    </row>
    <row r="22" spans="1:10" ht="9.75" customHeight="1">
      <c r="A22" s="16">
        <v>7310</v>
      </c>
      <c r="B22" s="32" t="s">
        <v>556</v>
      </c>
      <c r="C22" s="26">
        <v>0</v>
      </c>
      <c r="D22" s="26">
        <v>0</v>
      </c>
      <c r="E22" s="26">
        <v>0</v>
      </c>
      <c r="F22" s="26">
        <v>0</v>
      </c>
      <c r="G22" s="16"/>
      <c r="H22" s="16"/>
      <c r="I22" s="16"/>
      <c r="J22" s="16"/>
    </row>
    <row r="23" spans="1:10" ht="9.75" customHeight="1">
      <c r="A23" s="16">
        <v>7320</v>
      </c>
      <c r="B23" s="32" t="s">
        <v>557</v>
      </c>
      <c r="C23" s="26">
        <v>0</v>
      </c>
      <c r="D23" s="26">
        <v>0</v>
      </c>
      <c r="E23" s="26">
        <v>0</v>
      </c>
      <c r="F23" s="26">
        <v>0</v>
      </c>
      <c r="G23" s="16"/>
      <c r="H23" s="16"/>
      <c r="I23" s="16"/>
      <c r="J23" s="16"/>
    </row>
    <row r="24" spans="1:10" ht="9.75" customHeight="1">
      <c r="A24" s="16">
        <v>7330</v>
      </c>
      <c r="B24" s="32" t="s">
        <v>558</v>
      </c>
      <c r="C24" s="26">
        <v>0</v>
      </c>
      <c r="D24" s="26">
        <v>0</v>
      </c>
      <c r="E24" s="26">
        <v>0</v>
      </c>
      <c r="F24" s="26">
        <v>0</v>
      </c>
      <c r="G24" s="16"/>
      <c r="H24" s="16"/>
      <c r="I24" s="16"/>
      <c r="J24" s="16"/>
    </row>
    <row r="25" spans="1:10" ht="9.75" customHeight="1">
      <c r="A25" s="16">
        <v>7340</v>
      </c>
      <c r="B25" s="32" t="s">
        <v>559</v>
      </c>
      <c r="C25" s="26">
        <v>0</v>
      </c>
      <c r="D25" s="26">
        <v>0</v>
      </c>
      <c r="E25" s="26">
        <v>0</v>
      </c>
      <c r="F25" s="26">
        <v>0</v>
      </c>
      <c r="G25" s="16"/>
      <c r="H25" s="16"/>
      <c r="I25" s="16"/>
      <c r="J25" s="16"/>
    </row>
    <row r="26" spans="1:10" ht="9.75" customHeight="1">
      <c r="A26" s="16">
        <v>7350</v>
      </c>
      <c r="B26" s="32" t="s">
        <v>560</v>
      </c>
      <c r="C26" s="26">
        <v>0</v>
      </c>
      <c r="D26" s="26">
        <v>0</v>
      </c>
      <c r="E26" s="26">
        <v>0</v>
      </c>
      <c r="F26" s="26">
        <v>0</v>
      </c>
      <c r="G26" s="16"/>
      <c r="H26" s="16"/>
      <c r="I26" s="16"/>
      <c r="J26" s="16"/>
    </row>
    <row r="27" spans="1:10" ht="9.75" customHeight="1">
      <c r="A27" s="16">
        <v>7360</v>
      </c>
      <c r="B27" s="32" t="s">
        <v>561</v>
      </c>
      <c r="C27" s="26">
        <v>0</v>
      </c>
      <c r="D27" s="26">
        <v>0</v>
      </c>
      <c r="E27" s="26">
        <v>0</v>
      </c>
      <c r="F27" s="26">
        <v>0</v>
      </c>
      <c r="G27" s="16"/>
      <c r="H27" s="16"/>
      <c r="I27" s="16"/>
      <c r="J27" s="16"/>
    </row>
    <row r="28" spans="1:10" ht="9.75" customHeight="1">
      <c r="A28" s="16">
        <v>7410</v>
      </c>
      <c r="B28" s="32" t="s">
        <v>562</v>
      </c>
      <c r="C28" s="26">
        <v>0</v>
      </c>
      <c r="D28" s="26">
        <v>0</v>
      </c>
      <c r="E28" s="26">
        <v>0</v>
      </c>
      <c r="F28" s="26">
        <v>0</v>
      </c>
      <c r="G28" s="16"/>
      <c r="H28" s="16"/>
      <c r="I28" s="16"/>
      <c r="J28" s="16"/>
    </row>
    <row r="29" spans="1:10" ht="9.75" customHeight="1">
      <c r="A29" s="16">
        <v>7420</v>
      </c>
      <c r="B29" s="32" t="s">
        <v>563</v>
      </c>
      <c r="C29" s="26">
        <v>0</v>
      </c>
      <c r="D29" s="26">
        <v>0</v>
      </c>
      <c r="E29" s="26">
        <v>0</v>
      </c>
      <c r="F29" s="26">
        <v>0</v>
      </c>
      <c r="G29" s="16"/>
      <c r="H29" s="16"/>
      <c r="I29" s="16"/>
      <c r="J29" s="16"/>
    </row>
    <row r="30" spans="1:10" ht="9.75" customHeight="1">
      <c r="A30" s="16">
        <v>7510</v>
      </c>
      <c r="B30" s="32" t="s">
        <v>564</v>
      </c>
      <c r="C30" s="26">
        <v>0</v>
      </c>
      <c r="D30" s="26">
        <v>0</v>
      </c>
      <c r="E30" s="26">
        <v>0</v>
      </c>
      <c r="F30" s="26">
        <v>0</v>
      </c>
      <c r="G30" s="16"/>
      <c r="H30" s="16"/>
      <c r="I30" s="16"/>
      <c r="J30" s="16"/>
    </row>
    <row r="31" spans="1:10" ht="9.75" customHeight="1">
      <c r="A31" s="16">
        <v>7520</v>
      </c>
      <c r="B31" s="32" t="s">
        <v>565</v>
      </c>
      <c r="C31" s="26">
        <v>0</v>
      </c>
      <c r="D31" s="26">
        <v>0</v>
      </c>
      <c r="E31" s="26">
        <v>0</v>
      </c>
      <c r="F31" s="26">
        <v>0</v>
      </c>
      <c r="G31" s="16"/>
      <c r="H31" s="16"/>
      <c r="I31" s="16"/>
      <c r="J31" s="16"/>
    </row>
    <row r="32" spans="1:10" ht="9.75" customHeight="1">
      <c r="A32" s="16">
        <v>7610</v>
      </c>
      <c r="B32" s="32" t="s">
        <v>566</v>
      </c>
      <c r="C32" s="26">
        <v>0</v>
      </c>
      <c r="D32" s="26">
        <v>0</v>
      </c>
      <c r="E32" s="26">
        <v>0</v>
      </c>
      <c r="F32" s="26">
        <v>0</v>
      </c>
      <c r="G32" s="16"/>
      <c r="H32" s="16"/>
      <c r="I32" s="16"/>
      <c r="J32" s="16"/>
    </row>
    <row r="33" spans="1:10" ht="9.75" customHeight="1">
      <c r="A33" s="16">
        <v>7620</v>
      </c>
      <c r="B33" s="32" t="s">
        <v>567</v>
      </c>
      <c r="C33" s="26">
        <v>0</v>
      </c>
      <c r="D33" s="26">
        <v>0</v>
      </c>
      <c r="E33" s="26">
        <v>0</v>
      </c>
      <c r="F33" s="26">
        <v>0</v>
      </c>
      <c r="G33" s="16"/>
      <c r="H33" s="16"/>
      <c r="I33" s="16"/>
      <c r="J33" s="16"/>
    </row>
    <row r="34" spans="1:10" ht="9.75" customHeight="1">
      <c r="A34" s="16">
        <v>7630</v>
      </c>
      <c r="B34" s="32" t="s">
        <v>568</v>
      </c>
      <c r="C34" s="26">
        <v>0</v>
      </c>
      <c r="D34" s="26">
        <v>0</v>
      </c>
      <c r="E34" s="26">
        <v>0</v>
      </c>
      <c r="F34" s="26">
        <v>0</v>
      </c>
      <c r="G34" s="16"/>
      <c r="H34" s="16"/>
      <c r="I34" s="16"/>
      <c r="J34" s="16"/>
    </row>
    <row r="35" spans="1:10" ht="9.75" customHeight="1">
      <c r="A35" s="16">
        <v>7640</v>
      </c>
      <c r="B35" s="32" t="s">
        <v>569</v>
      </c>
      <c r="C35" s="26">
        <v>0</v>
      </c>
      <c r="D35" s="26">
        <v>0</v>
      </c>
      <c r="E35" s="26">
        <v>0</v>
      </c>
      <c r="F35" s="26">
        <v>0</v>
      </c>
      <c r="G35" s="16"/>
      <c r="H35" s="16"/>
      <c r="I35" s="16"/>
      <c r="J35" s="16"/>
    </row>
    <row r="36" spans="1:10" ht="9.75" customHeight="1">
      <c r="A36" s="16"/>
      <c r="B36" s="16"/>
      <c r="C36" s="26"/>
      <c r="D36" s="26"/>
      <c r="E36" s="26"/>
      <c r="F36" s="26"/>
      <c r="G36" s="16"/>
      <c r="H36" s="16"/>
      <c r="I36" s="16"/>
      <c r="J36" s="16"/>
    </row>
    <row r="37" spans="1:10" ht="9.75" customHeight="1">
      <c r="A37" s="27">
        <v>8000</v>
      </c>
      <c r="B37" s="28" t="s">
        <v>570</v>
      </c>
      <c r="C37" s="30"/>
      <c r="D37" s="30"/>
      <c r="E37" s="30"/>
      <c r="F37" s="30"/>
      <c r="G37" s="30"/>
      <c r="H37" s="30"/>
      <c r="I37" s="30"/>
      <c r="J37" s="30"/>
    </row>
    <row r="38" spans="1:10" ht="9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>
      <c r="A39" s="16"/>
      <c r="B39" s="137" t="s">
        <v>571</v>
      </c>
      <c r="C39" s="138"/>
      <c r="D39" s="16"/>
      <c r="E39" s="16"/>
      <c r="F39" s="16"/>
      <c r="G39" s="16"/>
      <c r="H39" s="16"/>
      <c r="I39" s="16"/>
      <c r="J39" s="16"/>
    </row>
    <row r="40" spans="1:10" ht="9.75" customHeight="1">
      <c r="A40" s="16"/>
      <c r="B40" s="61" t="s">
        <v>482</v>
      </c>
      <c r="C40" s="62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>
      <c r="A41" s="16">
        <v>8110</v>
      </c>
      <c r="B41" s="63" t="s">
        <v>572</v>
      </c>
      <c r="C41" s="117">
        <v>0</v>
      </c>
      <c r="D41" s="16"/>
      <c r="E41" s="16"/>
      <c r="F41" s="16"/>
      <c r="G41" s="16"/>
      <c r="H41" s="16"/>
      <c r="I41" s="16"/>
      <c r="J41" s="16"/>
    </row>
    <row r="42" spans="1:10" ht="9.75" customHeight="1">
      <c r="A42" s="16">
        <v>8120</v>
      </c>
      <c r="B42" s="63" t="s">
        <v>573</v>
      </c>
      <c r="C42" s="117">
        <v>0</v>
      </c>
      <c r="D42" s="16"/>
      <c r="E42" s="16"/>
      <c r="F42" s="16"/>
      <c r="G42" s="16"/>
      <c r="H42" s="16"/>
      <c r="I42" s="16"/>
      <c r="J42" s="16"/>
    </row>
    <row r="43" spans="1:10" ht="9.75" customHeight="1">
      <c r="A43" s="16">
        <v>8130</v>
      </c>
      <c r="B43" s="63" t="s">
        <v>574</v>
      </c>
      <c r="C43" s="117">
        <v>0</v>
      </c>
      <c r="D43" s="16"/>
      <c r="E43" s="16"/>
      <c r="F43" s="16"/>
      <c r="G43" s="16"/>
      <c r="H43" s="16"/>
      <c r="I43" s="16"/>
      <c r="J43" s="16"/>
    </row>
    <row r="44" spans="1:10" ht="9.75" customHeight="1">
      <c r="A44" s="16">
        <v>8140</v>
      </c>
      <c r="B44" s="63" t="s">
        <v>575</v>
      </c>
      <c r="C44" s="117">
        <v>0</v>
      </c>
      <c r="D44" s="16"/>
      <c r="E44" s="16"/>
      <c r="F44" s="16"/>
      <c r="G44" s="16"/>
      <c r="H44" s="16"/>
      <c r="I44" s="16"/>
      <c r="J44" s="16"/>
    </row>
    <row r="45" spans="1:10" ht="9.75" customHeight="1" thickBot="1">
      <c r="A45" s="16">
        <v>8150</v>
      </c>
      <c r="B45" s="64" t="s">
        <v>576</v>
      </c>
      <c r="C45" s="117">
        <v>0</v>
      </c>
      <c r="D45" s="16"/>
      <c r="E45" s="16"/>
      <c r="F45" s="16"/>
      <c r="G45" s="16"/>
      <c r="H45" s="16"/>
      <c r="I45" s="16"/>
      <c r="J45" s="16"/>
    </row>
    <row r="46" spans="1:10" ht="9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thickBot="1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>
      <c r="A48" s="16"/>
      <c r="B48" s="137" t="s">
        <v>577</v>
      </c>
      <c r="C48" s="138"/>
      <c r="D48" s="16"/>
      <c r="E48" s="16"/>
      <c r="F48" s="16"/>
      <c r="G48" s="16"/>
      <c r="H48" s="16"/>
      <c r="I48" s="16"/>
      <c r="J48" s="16"/>
    </row>
    <row r="49" spans="1:3" ht="9.75" customHeight="1">
      <c r="A49" s="16"/>
      <c r="B49" s="61" t="s">
        <v>482</v>
      </c>
      <c r="C49" s="62">
        <v>2024</v>
      </c>
    </row>
    <row r="50" spans="1:3" ht="9.75" customHeight="1">
      <c r="A50" s="16">
        <v>8210</v>
      </c>
      <c r="B50" s="63" t="s">
        <v>578</v>
      </c>
      <c r="C50" s="118">
        <v>0</v>
      </c>
    </row>
    <row r="51" spans="1:3" ht="9.75" customHeight="1">
      <c r="A51" s="16">
        <v>8220</v>
      </c>
      <c r="B51" s="63" t="s">
        <v>579</v>
      </c>
      <c r="C51" s="118">
        <v>0</v>
      </c>
    </row>
    <row r="52" spans="1:3" ht="9.75" customHeight="1">
      <c r="A52" s="16">
        <v>8230</v>
      </c>
      <c r="B52" s="63" t="s">
        <v>580</v>
      </c>
      <c r="C52" s="118">
        <v>0</v>
      </c>
    </row>
    <row r="53" spans="1:3" ht="9.75" customHeight="1">
      <c r="A53" s="16">
        <v>8240</v>
      </c>
      <c r="B53" s="63" t="s">
        <v>581</v>
      </c>
      <c r="C53" s="118">
        <v>0</v>
      </c>
    </row>
    <row r="54" spans="1:3" ht="9.75" customHeight="1">
      <c r="A54" s="16">
        <v>8250</v>
      </c>
      <c r="B54" s="63" t="s">
        <v>582</v>
      </c>
      <c r="C54" s="118">
        <v>0</v>
      </c>
    </row>
    <row r="55" spans="1:3" ht="9.75" customHeight="1">
      <c r="A55" s="16">
        <v>8260</v>
      </c>
      <c r="B55" s="63" t="s">
        <v>583</v>
      </c>
      <c r="C55" s="118">
        <v>0</v>
      </c>
    </row>
    <row r="56" spans="1:3" ht="9.75" customHeight="1" thickBot="1">
      <c r="A56" s="16">
        <v>8270</v>
      </c>
      <c r="B56" s="64" t="s">
        <v>584</v>
      </c>
      <c r="C56" s="118">
        <v>0</v>
      </c>
    </row>
    <row r="57" spans="1:3" ht="9.75" customHeight="1">
      <c r="A57" s="16"/>
      <c r="B57" s="16"/>
      <c r="C57" s="16"/>
    </row>
    <row r="58" spans="1:3" ht="9.75" customHeight="1">
      <c r="A58" s="16"/>
      <c r="B58" s="16"/>
      <c r="C58" s="16"/>
    </row>
    <row r="59" spans="1:3" ht="9.75" customHeight="1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.11811023622047245" right="0.11811023622047245" top="0.74803149606299213" bottom="0.74803149606299213" header="0" footer="0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EFE!Área_de_impresión</vt:lpstr>
      <vt:lpstr>ACT!Títulos_a_imprimir</vt:lpstr>
      <vt:lpstr>EFE!Títulos_a_imprimir</vt:lpstr>
      <vt:lpstr>ESF!Títulos_a_imprimir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Robe sandoval</cp:lastModifiedBy>
  <cp:revision/>
  <cp:lastPrinted>2025-02-10T16:57:37Z</cp:lastPrinted>
  <dcterms:created xsi:type="dcterms:W3CDTF">2024-04-09T21:57:28Z</dcterms:created>
  <dcterms:modified xsi:type="dcterms:W3CDTF">2025-02-10T17:00:13Z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