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C485B98F-83A3-489B-80DE-0E0DDE8891FE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</workbook>
</file>

<file path=xl/calcChain.xml><?xml version="1.0" encoding="utf-8"?>
<calcChain xmlns="http://schemas.openxmlformats.org/spreadsheetml/2006/main">
  <c r="D34" i="5" l="1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D25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D6" i="5" s="1"/>
  <c r="D73" i="4"/>
  <c r="G73" i="4" s="1"/>
  <c r="G87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12" i="8"/>
  <c r="G12" i="8" s="1"/>
  <c r="D10" i="8"/>
  <c r="G10" i="8" s="1"/>
  <c r="D8" i="8"/>
  <c r="G8" i="8" s="1"/>
  <c r="D6" i="8"/>
  <c r="G6" i="8" s="1"/>
  <c r="G16" i="8" s="1"/>
  <c r="D68" i="6"/>
  <c r="D67" i="6"/>
  <c r="D66" i="6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G30" i="6"/>
  <c r="D30" i="6"/>
  <c r="D29" i="6"/>
  <c r="G29" i="6" s="1"/>
  <c r="G28" i="6"/>
  <c r="D28" i="6"/>
  <c r="D27" i="6"/>
  <c r="G27" i="6" s="1"/>
  <c r="G26" i="6"/>
  <c r="D26" i="6"/>
  <c r="D25" i="6"/>
  <c r="G25" i="6" s="1"/>
  <c r="G24" i="6"/>
  <c r="D24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C69" i="6"/>
  <c r="B69" i="6"/>
  <c r="D69" i="6" s="1"/>
  <c r="G69" i="6" s="1"/>
  <c r="G68" i="6"/>
  <c r="G67" i="6"/>
  <c r="G66" i="6"/>
  <c r="F65" i="6"/>
  <c r="E65" i="6"/>
  <c r="C65" i="6"/>
  <c r="B65" i="6"/>
  <c r="D65" i="6" s="1"/>
  <c r="G65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C57" i="6"/>
  <c r="B57" i="6"/>
  <c r="D57" i="6" s="1"/>
  <c r="G57" i="6" s="1"/>
  <c r="F53" i="6"/>
  <c r="E53" i="6"/>
  <c r="C53" i="6"/>
  <c r="B53" i="6"/>
  <c r="D53" i="6" s="1"/>
  <c r="F43" i="6"/>
  <c r="E43" i="6"/>
  <c r="C43" i="6"/>
  <c r="B43" i="6"/>
  <c r="D43" i="6" s="1"/>
  <c r="F33" i="6"/>
  <c r="E33" i="6"/>
  <c r="C33" i="6"/>
  <c r="B33" i="6"/>
  <c r="F23" i="6"/>
  <c r="E23" i="6"/>
  <c r="C23" i="6"/>
  <c r="B23" i="6"/>
  <c r="F13" i="6"/>
  <c r="E13" i="6"/>
  <c r="C13" i="6"/>
  <c r="B13" i="6"/>
  <c r="D13" i="6" s="1"/>
  <c r="G13" i="6" s="1"/>
  <c r="F5" i="6"/>
  <c r="E5" i="6"/>
  <c r="C5" i="6"/>
  <c r="C77" i="6" s="1"/>
  <c r="B5" i="6"/>
  <c r="G14" i="8"/>
  <c r="C16" i="8"/>
  <c r="B16" i="8"/>
  <c r="F16" i="8"/>
  <c r="E16" i="8"/>
  <c r="D40" i="5"/>
  <c r="G40" i="5" s="1"/>
  <c r="D39" i="5"/>
  <c r="G39" i="5" s="1"/>
  <c r="D38" i="5"/>
  <c r="D36" i="5" s="1"/>
  <c r="D37" i="5"/>
  <c r="G37" i="5" s="1"/>
  <c r="F36" i="5"/>
  <c r="E36" i="5"/>
  <c r="C36" i="5"/>
  <c r="B36" i="5"/>
  <c r="F25" i="5"/>
  <c r="E25" i="5"/>
  <c r="C25" i="5"/>
  <c r="B25" i="5"/>
  <c r="F16" i="5"/>
  <c r="E16" i="5"/>
  <c r="C16" i="5"/>
  <c r="B16" i="5"/>
  <c r="F6" i="5"/>
  <c r="E6" i="5"/>
  <c r="C6" i="5"/>
  <c r="B6" i="5"/>
  <c r="F87" i="4"/>
  <c r="E87" i="4"/>
  <c r="C87" i="4"/>
  <c r="B87" i="4"/>
  <c r="F51" i="4"/>
  <c r="E51" i="4"/>
  <c r="C51" i="4"/>
  <c r="B51" i="4"/>
  <c r="D14" i="8"/>
  <c r="G26" i="5" l="1"/>
  <c r="G25" i="5" s="1"/>
  <c r="D16" i="5"/>
  <c r="C42" i="5"/>
  <c r="G7" i="5"/>
  <c r="G6" i="5" s="1"/>
  <c r="E42" i="5"/>
  <c r="F42" i="5"/>
  <c r="B42" i="5"/>
  <c r="G51" i="4"/>
  <c r="D51" i="4"/>
  <c r="D16" i="8"/>
  <c r="G43" i="6"/>
  <c r="D33" i="6"/>
  <c r="D23" i="6"/>
  <c r="G53" i="6"/>
  <c r="E77" i="6"/>
  <c r="B77" i="6"/>
  <c r="G33" i="6"/>
  <c r="G23" i="6"/>
  <c r="F77" i="6"/>
  <c r="D5" i="6"/>
  <c r="D87" i="4"/>
  <c r="D42" i="5"/>
  <c r="G16" i="5"/>
  <c r="G38" i="5"/>
  <c r="G36" i="5" s="1"/>
  <c r="G42" i="5" l="1"/>
  <c r="G5" i="6"/>
  <c r="G77" i="6" s="1"/>
  <c r="D77" i="6"/>
</calcChain>
</file>

<file path=xl/sharedStrings.xml><?xml version="1.0" encoding="utf-8"?>
<sst xmlns="http://schemas.openxmlformats.org/spreadsheetml/2006/main" count="260" uniqueCount="184">
  <si>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</si>
  <si>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</si>
  <si>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</si>
  <si>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</si>
  <si>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</si>
  <si>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</si>
  <si>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</si>
  <si>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</si>
  <si>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</si>
  <si>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</si>
  <si>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</si>
  <si>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</si>
  <si>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</si>
  <si>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</si>
  <si>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</si>
  <si>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</si>
  <si>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</si>
  <si>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</si>
  <si>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</si>
  <si>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</si>
  <si>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</si>
  <si>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</si>
  <si>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</si>
  <si>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</si>
  <si>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</si>
  <si>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</si>
  <si>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</si>
  <si>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</si>
  <si>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</si>
  <si>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</si>
  <si>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</si>
  <si>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</si>
  <si>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</si>
  <si>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</si>
  <si>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</si>
  <si>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</si>
  <si>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</si>
  <si>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</si>
  <si>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</si>
  <si>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</si>
  <si>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</si>
  <si>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</si>
  <si>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</si>
  <si>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</si>
  <si>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</si>
  <si>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</si>
  <si>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</si>
  <si>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</si>
  <si>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</si>
  <si>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</si>
  <si>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</si>
  <si>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</si>
  <si>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</si>
  <si>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</si>
  <si>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</si>
  <si>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</si>
  <si>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</si>
  <si>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</si>
  <si>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</si>
  <si>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</si>
  <si>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</si>
  <si>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</si>
  <si>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</si>
  <si>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</si>
  <si>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</si>
  <si>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</si>
  <si>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</si>
  <si>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</si>
  <si>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</si>
  <si>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</si>
  <si>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</si>
  <si>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</si>
  <si>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</si>
  <si>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</si>
  <si>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</si>
  <si>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</si>
  <si>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</si>
  <si>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</si>
  <si>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</si>
  <si>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</si>
  <si>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</si>
  <si>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</si>
  <si>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</si>
  <si>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</si>
  <si>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</si>
  <si>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</si>
  <si>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</si>
  <si>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</si>
  <si>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</si>
  <si>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</si>
  <si>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</si>
  <si>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</si>
  <si>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</si>
  <si>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</si>
  <si>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</si>
  <si>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</si>
  <si>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</si>
  <si>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</si>
  <si>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</si>
  <si>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</si>
  <si>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</si>
  <si>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</si>
  <si>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</si>
  <si>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</si>
  <si>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</si>
  <si>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</si>
  <si>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</si>
  <si>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</si>
  <si>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</si>
  <si>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</si>
  <si>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</si>
  <si>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</si>
  <si>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</si>
  <si>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</si>
  <si>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</si>
  <si>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</si>
  <si>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</si>
  <si>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</si>
  <si>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</si>
  <si>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</si>
  <si>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</si>
  <si>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</si>
  <si>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</si>
  <si>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</si>
  <si>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</si>
  <si>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</si>
  <si>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</si>
  <si>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</si>
  <si>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31111M200010100 PRESIDENCIA MUNICIPAL</t>
  </si>
  <si>
    <t>31111M200010200 UNIDAD DE ACCESO A LA IN</t>
  </si>
  <si>
    <t>31111M200010300 COMUNICACIÓN SOCIAL</t>
  </si>
  <si>
    <t>31111M200010400 PROCURADURIA AUXILIAR</t>
  </si>
  <si>
    <t>31111M200020000 SINDICATURA</t>
  </si>
  <si>
    <t>31111M200030000 REGIDORES</t>
  </si>
  <si>
    <t>31111M200040000 DELEGADOS</t>
  </si>
  <si>
    <t>31111M200050100 SECRETARIA DEL H. AYUNTA</t>
  </si>
  <si>
    <t>31111M200050200 ASESORIA JURIDICA</t>
  </si>
  <si>
    <t>31111M200050300 ARCHIVO HISTORICO</t>
  </si>
  <si>
    <t>31111M200050400 JUEZ MUNICIPAL</t>
  </si>
  <si>
    <t>31111M200050500 OFICINA DE ENLACE SRE</t>
  </si>
  <si>
    <t>31111M200060100 TESORERIA</t>
  </si>
  <si>
    <t>31111M200060200 FISCALIZACION</t>
  </si>
  <si>
    <t>31111M200060300 CATASTRO E IMPUESTO PRED</t>
  </si>
  <si>
    <t>31111M200070100 DESARROLLO SOCIAL</t>
  </si>
  <si>
    <t>31111M200070200 INSTITUTO DE LA MUJER</t>
  </si>
  <si>
    <t>31111M200070300 DESARROLLO RURAL</t>
  </si>
  <si>
    <t>31111M200080000 CONTRALORIA MUNICIPAL</t>
  </si>
  <si>
    <t>31111M200090100 SEGURIDAD PUBLICA</t>
  </si>
  <si>
    <t>31111M200090200 MOVILIDAD</t>
  </si>
  <si>
    <t>31111M200100000 DIRECCION DE OBRAS PUBLI</t>
  </si>
  <si>
    <t>31111M200110100 SERVICIOS MUNICIPALES</t>
  </si>
  <si>
    <t>31111M200110200 LIMPIA</t>
  </si>
  <si>
    <t>31111M200110300 PARQUES Y JARDINES</t>
  </si>
  <si>
    <t>31111M200110400 MERCADO MUNICIPAL</t>
  </si>
  <si>
    <t>31111M200110500 PANTEONES</t>
  </si>
  <si>
    <t>31111M200110600 ALUMBRADO PUBLICO</t>
  </si>
  <si>
    <t>31111M200110700 ZOOLOGICO</t>
  </si>
  <si>
    <t>31111M200120000 OFICIALIA MAYOR</t>
  </si>
  <si>
    <t>31111M200130200 UNIVERSIDAD VIRTUAL</t>
  </si>
  <si>
    <t>31111M200140000 DIR DES URBANO ORD TERRI</t>
  </si>
  <si>
    <t>31111M200150000 DIRECCION DE DESARROLLO</t>
  </si>
  <si>
    <t>LC GUILLERMO SIERRA BLANCO</t>
  </si>
  <si>
    <t>TESORERO MUNICIPAL</t>
  </si>
  <si>
    <t>L.A.I. MARTIN HEBER LOPEZ ORTEGA</t>
  </si>
  <si>
    <t>SINDICO MUNICIPAL Y COMISIONADO DE HACIENDA</t>
  </si>
  <si>
    <t>C.ALMA DENISSE SANCHEZ BARRAGAN</t>
  </si>
  <si>
    <t xml:space="preserve">PRESIDENTA MUNICIPAL </t>
  </si>
  <si>
    <t>31111M200130100 DIRECCION DE EDUCACION Y</t>
  </si>
  <si>
    <t>31111M200010500 ANTENCION CIUDADANA</t>
  </si>
  <si>
    <t>31111M200160000 DIRECCION DE MEDIO AMBIE</t>
  </si>
  <si>
    <t>31111M200170000 DIRECCION DE TURISMO</t>
  </si>
  <si>
    <t>31111M200180000 DIRECCION DE RECURSOS HU</t>
  </si>
  <si>
    <t>31111M200190000 DIRECCION DE DEPORTES</t>
  </si>
  <si>
    <t>31111M200200100 EDUCACION</t>
  </si>
  <si>
    <t>31111M200200200 UNIVERSIDAD VIRTUAL</t>
  </si>
  <si>
    <t>31111M200210000 DIRECCION DESARROLLO URB</t>
  </si>
  <si>
    <t>31111M200220000 DIRECCION DE DESARROLLO</t>
  </si>
  <si>
    <t>31111M200230000 DIRECCION DE DERECHOS HU</t>
  </si>
  <si>
    <t>Municipio Moroleón, Gto.
Estado Analítico del Ejercicio del Presupuesto de Egresos
Clasificación Funcional (Finalidad y Función)
Del 1 de Enero al 31 de Diciembre de 2024</t>
  </si>
  <si>
    <t>Municipio Moroleón, Gto.
Estado Analítico del Ejercicio del Presupuesto de Egresos
Clasificación Administrativa
Del 1 de Enero al 31 de Diciembre de 2024</t>
  </si>
  <si>
    <t>Municipio Moroleón, Gto.
Estado Analítico del Ejercicio del Presupuesto de Egresos
Clasificación Administrativa (Poderes)
Del 1 de Enero al 31 de Diciembre de 2024</t>
  </si>
  <si>
    <t>Municipio de Moroleón, Gto.
Estado Analítico del Ejercicio del Presupuesto de Egresos
Clasificación Administrativa (Sector Paraestatal)
Del 1 de Enero al 31 de Diciembre de 2024</t>
  </si>
  <si>
    <t>Municipio Moroleón, Gto.
Estado Analítico del Ejercicio del Presupuesto de Egresos
Clasificación Económica (por Tipo de Gasto)
Del 1 de Enero al 31 de Diciembre de 2024</t>
  </si>
  <si>
    <t>Municipio Moroleón, Gto.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</si>
</sst>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4" fontId="3" fillId="0" borderId="11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2" xfId="0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7" fillId="0" borderId="1" xfId="0" applyFont="1" applyBorder="1" applyAlignment="1">
      <alignment horizontal="left"/>
    </xf>
    <xf numFmtId="4" fontId="7" fillId="0" borderId="11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0" fontId="0" fillId="0" borderId="5" xfId="0" applyBorder="1" applyProtection="1">
      <protection locked="0"/>
    </xf>
    <xf numFmtId="0" fontId="9" fillId="0" borderId="0" xfId="7" applyFont="1" applyAlignment="1" applyProtection="1">
      <alignment horizontal="center" wrapText="1"/>
      <protection locked="0"/>
    </xf>
    <xf numFmtId="0" fontId="9" fillId="0" borderId="5" xfId="7" applyFont="1" applyBorder="1" applyAlignment="1" applyProtection="1">
      <alignment horizontal="center" vertical="top" wrapText="1"/>
      <protection locked="0"/>
    </xf>
    <xf numFmtId="0" fontId="7" fillId="2" borderId="11" xfId="9" applyFont="1" applyFill="1" applyBorder="1" applyAlignment="1">
      <alignment horizontal="center" vertical="center"/>
    </xf>
    <xf numFmtId="0" fontId="7" fillId="2" borderId="13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2"/>
    </xf>
    <xf numFmtId="0" fontId="3" fillId="0" borderId="14" xfId="0" applyFont="1" applyBorder="1" applyAlignment="1">
      <alignment horizontal="left" indent="2"/>
    </xf>
    <xf numFmtId="0" fontId="7" fillId="0" borderId="14" xfId="0" applyFont="1" applyBorder="1" applyAlignment="1" applyProtection="1">
      <alignment horizontal="left" indent="2"/>
      <protection locked="0"/>
    </xf>
    <xf numFmtId="0" fontId="3" fillId="0" borderId="1" xfId="0" applyFont="1" applyBorder="1" applyAlignment="1">
      <alignment horizontal="left" indent="1"/>
    </xf>
    <xf numFmtId="0" fontId="3" fillId="0" borderId="14" xfId="0" applyFont="1" applyBorder="1" applyAlignment="1">
      <alignment horizontal="left" indent="1"/>
    </xf>
    <xf numFmtId="0" fontId="7" fillId="0" borderId="14" xfId="0" applyFont="1" applyBorder="1" applyAlignment="1" applyProtection="1">
      <alignment horizontal="left" indent="1"/>
      <protection locked="0"/>
    </xf>
    <xf numFmtId="0" fontId="7" fillId="0" borderId="1" xfId="9" applyFont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0" fontId="7" fillId="0" borderId="4" xfId="9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0" fontId="7" fillId="0" borderId="7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7" fillId="0" borderId="6" xfId="0" applyFont="1" applyBorder="1" applyAlignment="1" applyProtection="1">
      <alignment horizontal="left" inden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9" fillId="0" borderId="0" xfId="7" applyFont="1" applyAlignment="1" applyProtection="1">
      <alignment horizontal="center" wrapText="1"/>
      <protection locked="0"/>
    </xf>
    <xf numFmtId="0" fontId="9" fillId="0" borderId="0" xfId="7" applyFont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4CB7292-0808-4FF7-930C-95A3065D86C1}"/>
    <cellStyle name="Millares 2 3" xfId="4" xr:uid="{00000000-0005-0000-0000-000003000000}"/>
    <cellStyle name="Millares 2 3 2" xfId="18" xr:uid="{DF31F64D-F63F-44BE-8515-AF4B6C4BCFCF}"/>
    <cellStyle name="Millares 2 4" xfId="16" xr:uid="{4BA65B07-E11D-47AB-8232-83F36EAA35C6}"/>
    <cellStyle name="Millares 3" xfId="5" xr:uid="{00000000-0005-0000-0000-000004000000}"/>
    <cellStyle name="Millares 3 2" xfId="19" xr:uid="{5EAEE49C-F20A-4192-A4F0-0FDA6105799A}"/>
    <cellStyle name="Moneda 2" xfId="6" xr:uid="{00000000-0005-0000-0000-000005000000}"/>
    <cellStyle name="Moneda 2 2" xfId="20" xr:uid="{A4A48CD3-57C8-475F-88D5-60DD9CC2003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83A4892C-8815-412E-85D7-B586867BC30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0CA01C8E-44B2-41D1-8020-D98DB13022CF}"/>
    <cellStyle name="Normal 6 3" xfId="22" xr:uid="{BEFA5777-97C2-494E-B5EF-50DD8E64A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9" t="s">
        <v>183</v>
      </c>
      <c r="B1" s="50"/>
      <c r="C1" s="50"/>
      <c r="D1" s="50"/>
      <c r="E1" s="50"/>
      <c r="F1" s="50"/>
      <c r="G1" s="51"/>
    </row>
    <row r="2" spans="1:7" x14ac:dyDescent="0.2">
      <c r="A2" s="27"/>
      <c r="B2" s="17" t="s">
        <v>0</v>
      </c>
      <c r="C2" s="18"/>
      <c r="D2" s="18"/>
      <c r="E2" s="18"/>
      <c r="F2" s="19"/>
      <c r="G2" s="52" t="s">
        <v>7</v>
      </c>
    </row>
    <row r="3" spans="1:7" ht="24.95" customHeight="1" x14ac:dyDescent="0.2">
      <c r="A3" s="28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3"/>
    </row>
    <row r="4" spans="1:7" x14ac:dyDescent="0.2">
      <c r="A4" s="29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 t="s">
        <v>10</v>
      </c>
      <c r="B5" s="22">
        <f>SUM(B6:B12)</f>
        <v>153908766.33999997</v>
      </c>
      <c r="C5" s="22">
        <f>SUM(C6:C12)</f>
        <v>2643965.59</v>
      </c>
      <c r="D5" s="22">
        <f>B5+C5</f>
        <v>156552731.92999998</v>
      </c>
      <c r="E5" s="22">
        <f>SUM(E6:E12)</f>
        <v>146992528.25</v>
      </c>
      <c r="F5" s="22">
        <f>SUM(F6:F12)</f>
        <v>146716091.63</v>
      </c>
      <c r="G5" s="22">
        <f>D5-E5</f>
        <v>9560203.6799999774</v>
      </c>
    </row>
    <row r="6" spans="1:7" x14ac:dyDescent="0.2">
      <c r="A6" s="30" t="s">
        <v>11</v>
      </c>
      <c r="B6" s="6">
        <v>81936662.209999993</v>
      </c>
      <c r="C6" s="6">
        <v>239784.31</v>
      </c>
      <c r="D6" s="6">
        <f t="shared" ref="D6:D12" si="0">B6+C6</f>
        <v>82176446.519999996</v>
      </c>
      <c r="E6" s="6">
        <v>78199592</v>
      </c>
      <c r="F6" s="6">
        <v>78199592</v>
      </c>
      <c r="G6" s="6">
        <f t="shared" ref="G6:G12" si="1">D6-E6</f>
        <v>3976854.5199999958</v>
      </c>
    </row>
    <row r="7" spans="1:7" x14ac:dyDescent="0.2">
      <c r="A7" s="30" t="s">
        <v>12</v>
      </c>
      <c r="B7" s="6">
        <v>663960</v>
      </c>
      <c r="C7" s="6">
        <v>0</v>
      </c>
      <c r="D7" s="6">
        <f t="shared" si="0"/>
        <v>663960</v>
      </c>
      <c r="E7" s="6">
        <v>566100</v>
      </c>
      <c r="F7" s="6">
        <v>566100</v>
      </c>
      <c r="G7" s="6">
        <f t="shared" si="1"/>
        <v>97860</v>
      </c>
    </row>
    <row r="8" spans="1:7" x14ac:dyDescent="0.2">
      <c r="A8" s="30" t="s">
        <v>13</v>
      </c>
      <c r="B8" s="6">
        <v>20050937.829999998</v>
      </c>
      <c r="C8" s="6">
        <v>872617.41</v>
      </c>
      <c r="D8" s="6">
        <f t="shared" si="0"/>
        <v>20923555.239999998</v>
      </c>
      <c r="E8" s="6">
        <v>18859140.59</v>
      </c>
      <c r="F8" s="6">
        <v>18778143.670000002</v>
      </c>
      <c r="G8" s="6">
        <f t="shared" si="1"/>
        <v>2064414.6499999985</v>
      </c>
    </row>
    <row r="9" spans="1:7" x14ac:dyDescent="0.2">
      <c r="A9" s="30" t="s">
        <v>14</v>
      </c>
      <c r="B9" s="6">
        <v>653000</v>
      </c>
      <c r="C9" s="6">
        <v>17010</v>
      </c>
      <c r="D9" s="6">
        <f t="shared" si="0"/>
        <v>670010</v>
      </c>
      <c r="E9" s="6">
        <v>563411.56000000006</v>
      </c>
      <c r="F9" s="6">
        <v>563411.56000000006</v>
      </c>
      <c r="G9" s="6">
        <f t="shared" si="1"/>
        <v>106598.43999999994</v>
      </c>
    </row>
    <row r="10" spans="1:7" x14ac:dyDescent="0.2">
      <c r="A10" s="30" t="s">
        <v>15</v>
      </c>
      <c r="B10" s="6">
        <v>50604206.299999997</v>
      </c>
      <c r="C10" s="6">
        <v>1514553.87</v>
      </c>
      <c r="D10" s="6">
        <f t="shared" si="0"/>
        <v>52118760.169999994</v>
      </c>
      <c r="E10" s="6">
        <v>48804284.100000001</v>
      </c>
      <c r="F10" s="6">
        <v>48608844.399999999</v>
      </c>
      <c r="G10" s="6">
        <f t="shared" si="1"/>
        <v>3314476.0699999928</v>
      </c>
    </row>
    <row r="11" spans="1:7" x14ac:dyDescent="0.2">
      <c r="A11" s="30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0" t="s">
        <v>17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21" t="s">
        <v>124</v>
      </c>
      <c r="B13" s="23">
        <f>SUM(B14:B22)</f>
        <v>22005955</v>
      </c>
      <c r="C13" s="23">
        <f>SUM(C14:C22)</f>
        <v>7993997.4200000009</v>
      </c>
      <c r="D13" s="23">
        <f t="shared" ref="D6:D69" si="2">B13+C13</f>
        <v>29999952.420000002</v>
      </c>
      <c r="E13" s="23">
        <f>SUM(E14:E22)</f>
        <v>27646312.549999997</v>
      </c>
      <c r="F13" s="23">
        <f>SUM(F14:F22)</f>
        <v>26791423.549999997</v>
      </c>
      <c r="G13" s="23">
        <f t="shared" ref="G6:G69" si="3">D13-E13</f>
        <v>2353639.8700000048</v>
      </c>
    </row>
    <row r="14" spans="1:7" x14ac:dyDescent="0.2">
      <c r="A14" s="30" t="s">
        <v>18</v>
      </c>
      <c r="B14" s="6">
        <v>1291045</v>
      </c>
      <c r="C14" s="6">
        <v>452734</v>
      </c>
      <c r="D14" s="6">
        <f t="shared" si="2"/>
        <v>1743779</v>
      </c>
      <c r="E14" s="6">
        <v>1241527.78</v>
      </c>
      <c r="F14" s="6">
        <v>1241527.78</v>
      </c>
      <c r="G14" s="6">
        <f t="shared" si="3"/>
        <v>502251.22</v>
      </c>
    </row>
    <row r="15" spans="1:7" x14ac:dyDescent="0.2">
      <c r="A15" s="30" t="s">
        <v>19</v>
      </c>
      <c r="B15" s="6">
        <v>1646800</v>
      </c>
      <c r="C15" s="6">
        <v>215400</v>
      </c>
      <c r="D15" s="6">
        <f t="shared" si="2"/>
        <v>1862200</v>
      </c>
      <c r="E15" s="6">
        <v>1642774.95</v>
      </c>
      <c r="F15" s="6">
        <v>1642774.95</v>
      </c>
      <c r="G15" s="6">
        <f t="shared" si="3"/>
        <v>219425.05000000005</v>
      </c>
    </row>
    <row r="16" spans="1:7" x14ac:dyDescent="0.2">
      <c r="A16" s="30" t="s">
        <v>20</v>
      </c>
      <c r="B16" s="6">
        <v>3000</v>
      </c>
      <c r="C16" s="6">
        <v>1892</v>
      </c>
      <c r="D16" s="6">
        <f t="shared" si="2"/>
        <v>4892</v>
      </c>
      <c r="E16" s="6">
        <v>4892</v>
      </c>
      <c r="F16" s="6">
        <v>4892</v>
      </c>
      <c r="G16" s="6">
        <f t="shared" si="3"/>
        <v>0</v>
      </c>
    </row>
    <row r="17" spans="1:7" x14ac:dyDescent="0.2">
      <c r="A17" s="30" t="s">
        <v>21</v>
      </c>
      <c r="B17" s="6">
        <v>2296700</v>
      </c>
      <c r="C17" s="6">
        <v>2203066.9</v>
      </c>
      <c r="D17" s="6">
        <f t="shared" si="2"/>
        <v>4499766.9000000004</v>
      </c>
      <c r="E17" s="6">
        <v>3937604.58</v>
      </c>
      <c r="F17" s="6">
        <v>3937604.58</v>
      </c>
      <c r="G17" s="6">
        <f t="shared" si="3"/>
        <v>562162.3200000003</v>
      </c>
    </row>
    <row r="18" spans="1:7" x14ac:dyDescent="0.2">
      <c r="A18" s="30" t="s">
        <v>22</v>
      </c>
      <c r="B18" s="6">
        <v>292500</v>
      </c>
      <c r="C18" s="6">
        <v>336508</v>
      </c>
      <c r="D18" s="6">
        <f t="shared" si="2"/>
        <v>629008</v>
      </c>
      <c r="E18" s="6">
        <v>387811.15</v>
      </c>
      <c r="F18" s="6">
        <v>387811.15</v>
      </c>
      <c r="G18" s="6">
        <f t="shared" si="3"/>
        <v>241196.84999999998</v>
      </c>
    </row>
    <row r="19" spans="1:7" x14ac:dyDescent="0.2">
      <c r="A19" s="30" t="s">
        <v>23</v>
      </c>
      <c r="B19" s="6">
        <v>13667700</v>
      </c>
      <c r="C19" s="6">
        <v>2852176.01</v>
      </c>
      <c r="D19" s="6">
        <f t="shared" si="2"/>
        <v>16519876.01</v>
      </c>
      <c r="E19" s="6">
        <v>16308906.9</v>
      </c>
      <c r="F19" s="6">
        <v>15454256.9</v>
      </c>
      <c r="G19" s="6">
        <f t="shared" si="3"/>
        <v>210969.1099999994</v>
      </c>
    </row>
    <row r="20" spans="1:7" x14ac:dyDescent="0.2">
      <c r="A20" s="30" t="s">
        <v>24</v>
      </c>
      <c r="B20" s="6">
        <v>349900</v>
      </c>
      <c r="C20" s="6">
        <v>1267175.8999999999</v>
      </c>
      <c r="D20" s="6">
        <f t="shared" si="2"/>
        <v>1617075.9</v>
      </c>
      <c r="E20" s="6">
        <v>1511898.9</v>
      </c>
      <c r="F20" s="6">
        <v>1511898.9</v>
      </c>
      <c r="G20" s="6">
        <f t="shared" si="3"/>
        <v>105177</v>
      </c>
    </row>
    <row r="21" spans="1:7" x14ac:dyDescent="0.2">
      <c r="A21" s="30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0" t="s">
        <v>26</v>
      </c>
      <c r="B22" s="6">
        <v>2458310</v>
      </c>
      <c r="C22" s="6">
        <v>665044.61</v>
      </c>
      <c r="D22" s="6">
        <f t="shared" si="2"/>
        <v>3123354.61</v>
      </c>
      <c r="E22" s="6">
        <v>2610896.29</v>
      </c>
      <c r="F22" s="6">
        <v>2610657.29</v>
      </c>
      <c r="G22" s="6">
        <f t="shared" si="3"/>
        <v>512458.31999999983</v>
      </c>
    </row>
    <row r="23" spans="1:7" x14ac:dyDescent="0.2">
      <c r="A23" s="21" t="s">
        <v>27</v>
      </c>
      <c r="B23" s="23">
        <f>SUM(B24:B32)</f>
        <v>25768581.960000001</v>
      </c>
      <c r="C23" s="23">
        <f>SUM(C24:C32)</f>
        <v>11128381.82</v>
      </c>
      <c r="D23" s="23">
        <f t="shared" si="2"/>
        <v>36896963.780000001</v>
      </c>
      <c r="E23" s="23">
        <f>SUM(E24:E32)</f>
        <v>33649839.890000001</v>
      </c>
      <c r="F23" s="23">
        <f>SUM(F24:F32)</f>
        <v>33012859.889999997</v>
      </c>
      <c r="G23" s="23">
        <f t="shared" si="3"/>
        <v>3247123.8900000006</v>
      </c>
    </row>
    <row r="24" spans="1:7" x14ac:dyDescent="0.2">
      <c r="A24" s="30" t="s">
        <v>28</v>
      </c>
      <c r="B24" s="6">
        <v>4228234.92</v>
      </c>
      <c r="C24" s="6">
        <v>923115.29</v>
      </c>
      <c r="D24" s="6">
        <f t="shared" si="2"/>
        <v>5151350.21</v>
      </c>
      <c r="E24" s="6">
        <v>4513653.5199999996</v>
      </c>
      <c r="F24" s="6">
        <v>4513653.5199999996</v>
      </c>
      <c r="G24" s="6">
        <f t="shared" si="3"/>
        <v>637696.69000000041</v>
      </c>
    </row>
    <row r="25" spans="1:7" x14ac:dyDescent="0.2">
      <c r="A25" s="30" t="s">
        <v>29</v>
      </c>
      <c r="B25" s="6">
        <v>84001</v>
      </c>
      <c r="C25" s="6">
        <v>1791000</v>
      </c>
      <c r="D25" s="6">
        <f t="shared" si="2"/>
        <v>1875001</v>
      </c>
      <c r="E25" s="6">
        <v>1393400</v>
      </c>
      <c r="F25" s="6">
        <v>1393400</v>
      </c>
      <c r="G25" s="6">
        <f t="shared" si="3"/>
        <v>481601</v>
      </c>
    </row>
    <row r="26" spans="1:7" x14ac:dyDescent="0.2">
      <c r="A26" s="30" t="s">
        <v>30</v>
      </c>
      <c r="B26" s="6">
        <v>1698116.08</v>
      </c>
      <c r="C26" s="6">
        <v>1130786.76</v>
      </c>
      <c r="D26" s="6">
        <f t="shared" si="2"/>
        <v>2828902.84</v>
      </c>
      <c r="E26" s="6">
        <v>2281243.77</v>
      </c>
      <c r="F26" s="6">
        <v>2236243.77</v>
      </c>
      <c r="G26" s="6">
        <f t="shared" si="3"/>
        <v>547659.06999999983</v>
      </c>
    </row>
    <row r="27" spans="1:7" x14ac:dyDescent="0.2">
      <c r="A27" s="30" t="s">
        <v>31</v>
      </c>
      <c r="B27" s="6">
        <v>804800</v>
      </c>
      <c r="C27" s="6">
        <v>143622.65</v>
      </c>
      <c r="D27" s="6">
        <f t="shared" si="2"/>
        <v>948422.65</v>
      </c>
      <c r="E27" s="6">
        <v>894689.22</v>
      </c>
      <c r="F27" s="6">
        <v>894689.22</v>
      </c>
      <c r="G27" s="6">
        <f t="shared" si="3"/>
        <v>53733.430000000051</v>
      </c>
    </row>
    <row r="28" spans="1:7" x14ac:dyDescent="0.2">
      <c r="A28" s="30" t="s">
        <v>32</v>
      </c>
      <c r="B28" s="6">
        <v>1451900</v>
      </c>
      <c r="C28" s="6">
        <v>616427.67000000004</v>
      </c>
      <c r="D28" s="6">
        <f t="shared" si="2"/>
        <v>2068327.67</v>
      </c>
      <c r="E28" s="6">
        <v>1873091.85</v>
      </c>
      <c r="F28" s="6">
        <v>1873091.85</v>
      </c>
      <c r="G28" s="6">
        <f t="shared" si="3"/>
        <v>195235.81999999983</v>
      </c>
    </row>
    <row r="29" spans="1:7" x14ac:dyDescent="0.2">
      <c r="A29" s="30" t="s">
        <v>33</v>
      </c>
      <c r="B29" s="6">
        <v>910140</v>
      </c>
      <c r="C29" s="6">
        <v>814863.04</v>
      </c>
      <c r="D29" s="6">
        <f t="shared" si="2"/>
        <v>1725003.04</v>
      </c>
      <c r="E29" s="6">
        <v>1450940.9</v>
      </c>
      <c r="F29" s="6">
        <v>1450940.9</v>
      </c>
      <c r="G29" s="6">
        <f t="shared" si="3"/>
        <v>274062.14000000013</v>
      </c>
    </row>
    <row r="30" spans="1:7" x14ac:dyDescent="0.2">
      <c r="A30" s="30" t="s">
        <v>34</v>
      </c>
      <c r="B30" s="6">
        <v>393500</v>
      </c>
      <c r="C30" s="6">
        <v>-28643.4</v>
      </c>
      <c r="D30" s="6">
        <f t="shared" si="2"/>
        <v>364856.6</v>
      </c>
      <c r="E30" s="6">
        <v>200031.91</v>
      </c>
      <c r="F30" s="6">
        <v>200031.91</v>
      </c>
      <c r="G30" s="6">
        <f t="shared" si="3"/>
        <v>164824.68999999997</v>
      </c>
    </row>
    <row r="31" spans="1:7" x14ac:dyDescent="0.2">
      <c r="A31" s="30" t="s">
        <v>35</v>
      </c>
      <c r="B31" s="6">
        <v>4606550</v>
      </c>
      <c r="C31" s="6">
        <v>1545786.05</v>
      </c>
      <c r="D31" s="6">
        <f t="shared" si="2"/>
        <v>6152336.0499999998</v>
      </c>
      <c r="E31" s="6">
        <v>5684763.2699999996</v>
      </c>
      <c r="F31" s="6">
        <v>5684763.2699999996</v>
      </c>
      <c r="G31" s="6">
        <f t="shared" si="3"/>
        <v>467572.78000000026</v>
      </c>
    </row>
    <row r="32" spans="1:7" x14ac:dyDescent="0.2">
      <c r="A32" s="30" t="s">
        <v>36</v>
      </c>
      <c r="B32" s="6">
        <v>11591339.960000001</v>
      </c>
      <c r="C32" s="6">
        <v>4191423.76</v>
      </c>
      <c r="D32" s="6">
        <f t="shared" si="2"/>
        <v>15782763.720000001</v>
      </c>
      <c r="E32" s="6">
        <v>15358025.449999999</v>
      </c>
      <c r="F32" s="6">
        <v>14766045.449999999</v>
      </c>
      <c r="G32" s="6">
        <f t="shared" si="3"/>
        <v>424738.27000000142</v>
      </c>
    </row>
    <row r="33" spans="1:7" x14ac:dyDescent="0.2">
      <c r="A33" s="21" t="s">
        <v>125</v>
      </c>
      <c r="B33" s="23">
        <f>SUM(B34:B42)</f>
        <v>53031849.259999998</v>
      </c>
      <c r="C33" s="23">
        <f>SUM(C34:C42)</f>
        <v>17986812.159999996</v>
      </c>
      <c r="D33" s="23">
        <f t="shared" si="2"/>
        <v>71018661.419999987</v>
      </c>
      <c r="E33" s="23">
        <f>SUM(E34:E42)</f>
        <v>68746120.689999998</v>
      </c>
      <c r="F33" s="23">
        <f>SUM(F34:F42)</f>
        <v>68746120.689999998</v>
      </c>
      <c r="G33" s="23">
        <f t="shared" si="3"/>
        <v>2272540.7299999893</v>
      </c>
    </row>
    <row r="34" spans="1:7" x14ac:dyDescent="0.2">
      <c r="A34" s="30" t="s">
        <v>37</v>
      </c>
      <c r="B34" s="6">
        <v>24651826.02</v>
      </c>
      <c r="C34" s="6">
        <v>9900000.0099999998</v>
      </c>
      <c r="D34" s="6">
        <f t="shared" si="2"/>
        <v>34551826.030000001</v>
      </c>
      <c r="E34" s="6">
        <v>34551813.960000001</v>
      </c>
      <c r="F34" s="6">
        <v>34551813.960000001</v>
      </c>
      <c r="G34" s="6">
        <f t="shared" si="3"/>
        <v>12.070000000298023</v>
      </c>
    </row>
    <row r="35" spans="1:7" x14ac:dyDescent="0.2">
      <c r="A35" s="30" t="s">
        <v>38</v>
      </c>
      <c r="B35" s="6">
        <v>0</v>
      </c>
      <c r="C35" s="6">
        <v>0</v>
      </c>
      <c r="D35" s="6">
        <f t="shared" si="2"/>
        <v>0</v>
      </c>
      <c r="E35" s="6">
        <v>0</v>
      </c>
      <c r="F35" s="6">
        <v>0</v>
      </c>
      <c r="G35" s="6">
        <f t="shared" si="3"/>
        <v>0</v>
      </c>
    </row>
    <row r="36" spans="1:7" x14ac:dyDescent="0.2">
      <c r="A36" s="30" t="s">
        <v>39</v>
      </c>
      <c r="B36" s="6">
        <v>0</v>
      </c>
      <c r="C36" s="6">
        <v>0</v>
      </c>
      <c r="D36" s="6">
        <f t="shared" si="2"/>
        <v>0</v>
      </c>
      <c r="E36" s="6">
        <v>0</v>
      </c>
      <c r="F36" s="6">
        <v>0</v>
      </c>
      <c r="G36" s="6">
        <f t="shared" si="3"/>
        <v>0</v>
      </c>
    </row>
    <row r="37" spans="1:7" x14ac:dyDescent="0.2">
      <c r="A37" s="30" t="s">
        <v>40</v>
      </c>
      <c r="B37" s="6">
        <v>19515187.75</v>
      </c>
      <c r="C37" s="6">
        <v>7949413.3200000003</v>
      </c>
      <c r="D37" s="6">
        <f t="shared" si="2"/>
        <v>27464601.07</v>
      </c>
      <c r="E37" s="6">
        <v>25777416.73</v>
      </c>
      <c r="F37" s="6">
        <v>25777416.73</v>
      </c>
      <c r="G37" s="6">
        <f t="shared" si="3"/>
        <v>1687184.3399999999</v>
      </c>
    </row>
    <row r="38" spans="1:7" x14ac:dyDescent="0.2">
      <c r="A38" s="30" t="s">
        <v>41</v>
      </c>
      <c r="B38" s="6">
        <v>8864835.4900000002</v>
      </c>
      <c r="C38" s="6">
        <v>137398.82999999999</v>
      </c>
      <c r="D38" s="6">
        <f t="shared" si="2"/>
        <v>9002234.3200000003</v>
      </c>
      <c r="E38" s="6">
        <v>8416890</v>
      </c>
      <c r="F38" s="6">
        <v>8416890</v>
      </c>
      <c r="G38" s="6">
        <f t="shared" si="3"/>
        <v>585344.3200000003</v>
      </c>
    </row>
    <row r="39" spans="1:7" x14ac:dyDescent="0.2">
      <c r="A39" s="30" t="s">
        <v>42</v>
      </c>
      <c r="B39" s="6">
        <v>0</v>
      </c>
      <c r="C39" s="6">
        <v>0</v>
      </c>
      <c r="D39" s="6">
        <f t="shared" si="2"/>
        <v>0</v>
      </c>
      <c r="E39" s="6">
        <v>0</v>
      </c>
      <c r="F39" s="6">
        <v>0</v>
      </c>
      <c r="G39" s="6">
        <f t="shared" si="3"/>
        <v>0</v>
      </c>
    </row>
    <row r="40" spans="1:7" x14ac:dyDescent="0.2">
      <c r="A40" s="30" t="s">
        <v>43</v>
      </c>
      <c r="B40" s="6">
        <v>0</v>
      </c>
      <c r="C40" s="6">
        <v>0</v>
      </c>
      <c r="D40" s="6">
        <f t="shared" si="2"/>
        <v>0</v>
      </c>
      <c r="E40" s="6">
        <v>0</v>
      </c>
      <c r="F40" s="6">
        <v>0</v>
      </c>
      <c r="G40" s="6">
        <f t="shared" si="3"/>
        <v>0</v>
      </c>
    </row>
    <row r="41" spans="1:7" x14ac:dyDescent="0.2">
      <c r="A41" s="30" t="s">
        <v>44</v>
      </c>
      <c r="B41" s="6">
        <v>0</v>
      </c>
      <c r="C41" s="6">
        <v>0</v>
      </c>
      <c r="D41" s="6">
        <f t="shared" si="2"/>
        <v>0</v>
      </c>
      <c r="E41" s="6">
        <v>0</v>
      </c>
      <c r="F41" s="6">
        <v>0</v>
      </c>
      <c r="G41" s="6">
        <f t="shared" si="3"/>
        <v>0</v>
      </c>
    </row>
    <row r="42" spans="1:7" x14ac:dyDescent="0.2">
      <c r="A42" s="30" t="s">
        <v>45</v>
      </c>
      <c r="B42" s="6">
        <v>0</v>
      </c>
      <c r="C42" s="6">
        <v>0</v>
      </c>
      <c r="D42" s="6">
        <f t="shared" si="2"/>
        <v>0</v>
      </c>
      <c r="E42" s="6">
        <v>0</v>
      </c>
      <c r="F42" s="6">
        <v>0</v>
      </c>
      <c r="G42" s="6">
        <f t="shared" si="3"/>
        <v>0</v>
      </c>
    </row>
    <row r="43" spans="1:7" x14ac:dyDescent="0.2">
      <c r="A43" s="21" t="s">
        <v>126</v>
      </c>
      <c r="B43" s="23">
        <f>SUM(B44:B52)</f>
        <v>621730.4</v>
      </c>
      <c r="C43" s="23">
        <f>SUM(C44:C52)</f>
        <v>11538285.34</v>
      </c>
      <c r="D43" s="23">
        <f t="shared" si="2"/>
        <v>12160015.74</v>
      </c>
      <c r="E43" s="23">
        <f>SUM(E44:E52)</f>
        <v>11834796.470000001</v>
      </c>
      <c r="F43" s="23">
        <f>SUM(F44:F52)</f>
        <v>11818957.470000001</v>
      </c>
      <c r="G43" s="23">
        <f t="shared" si="3"/>
        <v>325219.26999999955</v>
      </c>
    </row>
    <row r="44" spans="1:7" x14ac:dyDescent="0.2">
      <c r="A44" s="30" t="s">
        <v>46</v>
      </c>
      <c r="B44" s="6">
        <v>159530.4</v>
      </c>
      <c r="C44" s="6">
        <v>2525343.84</v>
      </c>
      <c r="D44" s="6">
        <f t="shared" si="2"/>
        <v>2684874.2399999998</v>
      </c>
      <c r="E44" s="6">
        <v>2592663.66</v>
      </c>
      <c r="F44" s="6">
        <v>2583963.66</v>
      </c>
      <c r="G44" s="6">
        <f t="shared" si="3"/>
        <v>92210.579999999609</v>
      </c>
    </row>
    <row r="45" spans="1:7" x14ac:dyDescent="0.2">
      <c r="A45" s="30" t="s">
        <v>47</v>
      </c>
      <c r="B45" s="6">
        <v>20000</v>
      </c>
      <c r="C45" s="6">
        <v>178000</v>
      </c>
      <c r="D45" s="6">
        <f t="shared" si="2"/>
        <v>198000</v>
      </c>
      <c r="E45" s="6">
        <v>148121.5</v>
      </c>
      <c r="F45" s="6">
        <v>148121.5</v>
      </c>
      <c r="G45" s="6">
        <f t="shared" si="3"/>
        <v>49878.5</v>
      </c>
    </row>
    <row r="46" spans="1:7" x14ac:dyDescent="0.2">
      <c r="A46" s="30" t="s">
        <v>48</v>
      </c>
      <c r="B46" s="6">
        <v>0</v>
      </c>
      <c r="C46" s="6">
        <v>0</v>
      </c>
      <c r="D46" s="6">
        <f t="shared" si="2"/>
        <v>0</v>
      </c>
      <c r="E46" s="6">
        <v>0</v>
      </c>
      <c r="F46" s="6">
        <v>0</v>
      </c>
      <c r="G46" s="6">
        <f t="shared" si="3"/>
        <v>0</v>
      </c>
    </row>
    <row r="47" spans="1:7" x14ac:dyDescent="0.2">
      <c r="A47" s="30" t="s">
        <v>49</v>
      </c>
      <c r="B47" s="6">
        <v>0</v>
      </c>
      <c r="C47" s="6">
        <v>5494759</v>
      </c>
      <c r="D47" s="6">
        <f t="shared" si="2"/>
        <v>5494759</v>
      </c>
      <c r="E47" s="6">
        <v>5494759</v>
      </c>
      <c r="F47" s="6">
        <v>5494759</v>
      </c>
      <c r="G47" s="6">
        <f t="shared" si="3"/>
        <v>0</v>
      </c>
    </row>
    <row r="48" spans="1:7" x14ac:dyDescent="0.2">
      <c r="A48" s="30" t="s">
        <v>50</v>
      </c>
      <c r="B48" s="6">
        <v>0</v>
      </c>
      <c r="C48" s="6">
        <v>2990772.5</v>
      </c>
      <c r="D48" s="6">
        <f t="shared" si="2"/>
        <v>2990772.5</v>
      </c>
      <c r="E48" s="6">
        <v>2988572.5</v>
      </c>
      <c r="F48" s="6">
        <v>2988572.5</v>
      </c>
      <c r="G48" s="6">
        <f t="shared" si="3"/>
        <v>2200</v>
      </c>
    </row>
    <row r="49" spans="1:7" x14ac:dyDescent="0.2">
      <c r="A49" s="30" t="s">
        <v>51</v>
      </c>
      <c r="B49" s="6">
        <v>267200</v>
      </c>
      <c r="C49" s="6">
        <v>177310</v>
      </c>
      <c r="D49" s="6">
        <f t="shared" si="2"/>
        <v>444510</v>
      </c>
      <c r="E49" s="6">
        <v>272073.99</v>
      </c>
      <c r="F49" s="6">
        <v>264934.99</v>
      </c>
      <c r="G49" s="6">
        <f t="shared" si="3"/>
        <v>172436.01</v>
      </c>
    </row>
    <row r="50" spans="1:7" x14ac:dyDescent="0.2">
      <c r="A50" s="30" t="s">
        <v>52</v>
      </c>
      <c r="B50" s="6">
        <v>150000</v>
      </c>
      <c r="C50" s="6">
        <v>172100</v>
      </c>
      <c r="D50" s="6">
        <f t="shared" si="2"/>
        <v>322100</v>
      </c>
      <c r="E50" s="6">
        <v>320000</v>
      </c>
      <c r="F50" s="6">
        <v>320000</v>
      </c>
      <c r="G50" s="6">
        <f t="shared" si="3"/>
        <v>2100</v>
      </c>
    </row>
    <row r="51" spans="1:7" x14ac:dyDescent="0.2">
      <c r="A51" s="30" t="s">
        <v>53</v>
      </c>
      <c r="B51" s="6">
        <v>0</v>
      </c>
      <c r="C51" s="6">
        <v>0</v>
      </c>
      <c r="D51" s="6">
        <f t="shared" si="2"/>
        <v>0</v>
      </c>
      <c r="E51" s="6">
        <v>0</v>
      </c>
      <c r="F51" s="6">
        <v>0</v>
      </c>
      <c r="G51" s="6">
        <f t="shared" si="3"/>
        <v>0</v>
      </c>
    </row>
    <row r="52" spans="1:7" x14ac:dyDescent="0.2">
      <c r="A52" s="30" t="s">
        <v>54</v>
      </c>
      <c r="B52" s="6">
        <v>25000</v>
      </c>
      <c r="C52" s="6">
        <v>0</v>
      </c>
      <c r="D52" s="6">
        <f t="shared" si="2"/>
        <v>25000</v>
      </c>
      <c r="E52" s="6">
        <v>18605.82</v>
      </c>
      <c r="F52" s="6">
        <v>18605.82</v>
      </c>
      <c r="G52" s="6">
        <f t="shared" si="3"/>
        <v>6394.18</v>
      </c>
    </row>
    <row r="53" spans="1:7" x14ac:dyDescent="0.2">
      <c r="A53" s="21" t="s">
        <v>55</v>
      </c>
      <c r="B53" s="23">
        <f>SUM(B54:B56)</f>
        <v>0</v>
      </c>
      <c r="C53" s="23">
        <f>SUM(C54:C56)</f>
        <v>97005834.819999993</v>
      </c>
      <c r="D53" s="23">
        <f t="shared" si="2"/>
        <v>97005834.819999993</v>
      </c>
      <c r="E53" s="23">
        <f>SUM(E54:E56)</f>
        <v>83649278.810000002</v>
      </c>
      <c r="F53" s="23">
        <f>SUM(F54:F56)</f>
        <v>83646503.25999999</v>
      </c>
      <c r="G53" s="23">
        <f t="shared" si="3"/>
        <v>13356556.00999999</v>
      </c>
    </row>
    <row r="54" spans="1:7" x14ac:dyDescent="0.2">
      <c r="A54" s="30" t="s">
        <v>56</v>
      </c>
      <c r="B54" s="6">
        <v>0</v>
      </c>
      <c r="C54" s="6">
        <v>74018398.469999999</v>
      </c>
      <c r="D54" s="6">
        <f t="shared" si="2"/>
        <v>74018398.469999999</v>
      </c>
      <c r="E54" s="6">
        <v>63442676.770000003</v>
      </c>
      <c r="F54" s="6">
        <v>63439901.219999999</v>
      </c>
      <c r="G54" s="6">
        <f t="shared" si="3"/>
        <v>10575721.699999996</v>
      </c>
    </row>
    <row r="55" spans="1:7" x14ac:dyDescent="0.2">
      <c r="A55" s="30" t="s">
        <v>57</v>
      </c>
      <c r="B55" s="6">
        <v>0</v>
      </c>
      <c r="C55" s="6">
        <v>22987436.350000001</v>
      </c>
      <c r="D55" s="6">
        <f t="shared" si="2"/>
        <v>22987436.350000001</v>
      </c>
      <c r="E55" s="6">
        <v>20206602.039999999</v>
      </c>
      <c r="F55" s="6">
        <v>20206602.039999999</v>
      </c>
      <c r="G55" s="6">
        <f t="shared" si="3"/>
        <v>2780834.3100000024</v>
      </c>
    </row>
    <row r="56" spans="1:7" x14ac:dyDescent="0.2">
      <c r="A56" s="30" t="s">
        <v>58</v>
      </c>
      <c r="B56" s="6">
        <v>0</v>
      </c>
      <c r="C56" s="6">
        <v>0</v>
      </c>
      <c r="D56" s="6">
        <f t="shared" si="2"/>
        <v>0</v>
      </c>
      <c r="E56" s="6">
        <v>0</v>
      </c>
      <c r="F56" s="6">
        <v>0</v>
      </c>
      <c r="G56" s="6">
        <f t="shared" si="3"/>
        <v>0</v>
      </c>
    </row>
    <row r="57" spans="1:7" x14ac:dyDescent="0.2">
      <c r="A57" s="21" t="s">
        <v>122</v>
      </c>
      <c r="B57" s="23">
        <f>SUM(B58:B64)</f>
        <v>20000</v>
      </c>
      <c r="C57" s="23">
        <f>SUM(C58:C64)</f>
        <v>0</v>
      </c>
      <c r="D57" s="23">
        <f t="shared" si="2"/>
        <v>20000</v>
      </c>
      <c r="E57" s="23">
        <f>SUM(E58:E64)</f>
        <v>0</v>
      </c>
      <c r="F57" s="23">
        <f>SUM(F58:F64)</f>
        <v>0</v>
      </c>
      <c r="G57" s="23">
        <f t="shared" si="3"/>
        <v>20000</v>
      </c>
    </row>
    <row r="58" spans="1:7" x14ac:dyDescent="0.2">
      <c r="A58" s="30" t="s">
        <v>59</v>
      </c>
      <c r="B58" s="6">
        <v>0</v>
      </c>
      <c r="C58" s="6">
        <v>0</v>
      </c>
      <c r="D58" s="6">
        <f t="shared" si="2"/>
        <v>0</v>
      </c>
      <c r="E58" s="6">
        <v>0</v>
      </c>
      <c r="F58" s="6">
        <v>0</v>
      </c>
      <c r="G58" s="6">
        <f t="shared" si="3"/>
        <v>0</v>
      </c>
    </row>
    <row r="59" spans="1:7" x14ac:dyDescent="0.2">
      <c r="A59" s="30" t="s">
        <v>60</v>
      </c>
      <c r="B59" s="6">
        <v>0</v>
      </c>
      <c r="C59" s="6">
        <v>0</v>
      </c>
      <c r="D59" s="6">
        <f t="shared" si="2"/>
        <v>0</v>
      </c>
      <c r="E59" s="6">
        <v>0</v>
      </c>
      <c r="F59" s="6">
        <v>0</v>
      </c>
      <c r="G59" s="6">
        <f t="shared" si="3"/>
        <v>0</v>
      </c>
    </row>
    <row r="60" spans="1:7" x14ac:dyDescent="0.2">
      <c r="A60" s="30" t="s">
        <v>61</v>
      </c>
      <c r="B60" s="6">
        <v>0</v>
      </c>
      <c r="C60" s="6">
        <v>0</v>
      </c>
      <c r="D60" s="6">
        <f t="shared" si="2"/>
        <v>0</v>
      </c>
      <c r="E60" s="6">
        <v>0</v>
      </c>
      <c r="F60" s="6">
        <v>0</v>
      </c>
      <c r="G60" s="6">
        <f t="shared" si="3"/>
        <v>0</v>
      </c>
    </row>
    <row r="61" spans="1:7" x14ac:dyDescent="0.2">
      <c r="A61" s="30" t="s">
        <v>62</v>
      </c>
      <c r="B61" s="6">
        <v>0</v>
      </c>
      <c r="C61" s="6">
        <v>0</v>
      </c>
      <c r="D61" s="6">
        <f t="shared" si="2"/>
        <v>0</v>
      </c>
      <c r="E61" s="6">
        <v>0</v>
      </c>
      <c r="F61" s="6">
        <v>0</v>
      </c>
      <c r="G61" s="6">
        <f t="shared" si="3"/>
        <v>0</v>
      </c>
    </row>
    <row r="62" spans="1:7" x14ac:dyDescent="0.2">
      <c r="A62" s="30" t="s">
        <v>63</v>
      </c>
      <c r="B62" s="6">
        <v>0</v>
      </c>
      <c r="C62" s="6">
        <v>0</v>
      </c>
      <c r="D62" s="6">
        <f t="shared" si="2"/>
        <v>0</v>
      </c>
      <c r="E62" s="6">
        <v>0</v>
      </c>
      <c r="F62" s="6">
        <v>0</v>
      </c>
      <c r="G62" s="6">
        <f t="shared" si="3"/>
        <v>0</v>
      </c>
    </row>
    <row r="63" spans="1:7" x14ac:dyDescent="0.2">
      <c r="A63" s="30" t="s">
        <v>64</v>
      </c>
      <c r="B63" s="6">
        <v>0</v>
      </c>
      <c r="C63" s="6">
        <v>0</v>
      </c>
      <c r="D63" s="6">
        <f t="shared" si="2"/>
        <v>0</v>
      </c>
      <c r="E63" s="6">
        <v>0</v>
      </c>
      <c r="F63" s="6">
        <v>0</v>
      </c>
      <c r="G63" s="6">
        <f t="shared" si="3"/>
        <v>0</v>
      </c>
    </row>
    <row r="64" spans="1:7" x14ac:dyDescent="0.2">
      <c r="A64" s="30" t="s">
        <v>65</v>
      </c>
      <c r="B64" s="6">
        <v>20000</v>
      </c>
      <c r="C64" s="6">
        <v>0</v>
      </c>
      <c r="D64" s="6">
        <f t="shared" si="2"/>
        <v>20000</v>
      </c>
      <c r="E64" s="6">
        <v>0</v>
      </c>
      <c r="F64" s="6">
        <v>0</v>
      </c>
      <c r="G64" s="6">
        <f t="shared" si="3"/>
        <v>20000</v>
      </c>
    </row>
    <row r="65" spans="1:7" x14ac:dyDescent="0.2">
      <c r="A65" s="21" t="s">
        <v>123</v>
      </c>
      <c r="B65" s="23">
        <f>SUM(B66:B68)</f>
        <v>43050414.109999999</v>
      </c>
      <c r="C65" s="23">
        <f>SUM(C66:C68)</f>
        <v>-42337359.920000002</v>
      </c>
      <c r="D65" s="23">
        <f t="shared" si="2"/>
        <v>713054.18999999762</v>
      </c>
      <c r="E65" s="23">
        <f>SUM(E66:E68)</f>
        <v>0</v>
      </c>
      <c r="F65" s="23">
        <f>SUM(F66:F68)</f>
        <v>0</v>
      </c>
      <c r="G65" s="23">
        <f t="shared" si="3"/>
        <v>713054.18999999762</v>
      </c>
    </row>
    <row r="66" spans="1:7" x14ac:dyDescent="0.2">
      <c r="A66" s="30" t="s">
        <v>66</v>
      </c>
      <c r="B66" s="6">
        <v>0</v>
      </c>
      <c r="C66" s="6">
        <v>0</v>
      </c>
      <c r="D66" s="6">
        <f t="shared" si="2"/>
        <v>0</v>
      </c>
      <c r="E66" s="6">
        <v>0</v>
      </c>
      <c r="F66" s="6">
        <v>0</v>
      </c>
      <c r="G66" s="6">
        <f t="shared" si="3"/>
        <v>0</v>
      </c>
    </row>
    <row r="67" spans="1:7" x14ac:dyDescent="0.2">
      <c r="A67" s="30" t="s">
        <v>67</v>
      </c>
      <c r="B67" s="6">
        <v>0</v>
      </c>
      <c r="C67" s="6">
        <v>0</v>
      </c>
      <c r="D67" s="6">
        <f t="shared" si="2"/>
        <v>0</v>
      </c>
      <c r="E67" s="6">
        <v>0</v>
      </c>
      <c r="F67" s="6">
        <v>0</v>
      </c>
      <c r="G67" s="6">
        <f t="shared" si="3"/>
        <v>0</v>
      </c>
    </row>
    <row r="68" spans="1:7" x14ac:dyDescent="0.2">
      <c r="A68" s="30" t="s">
        <v>68</v>
      </c>
      <c r="B68" s="6">
        <v>43050414.109999999</v>
      </c>
      <c r="C68" s="6">
        <v>-42337359.920000002</v>
      </c>
      <c r="D68" s="6">
        <f t="shared" si="2"/>
        <v>713054.18999999762</v>
      </c>
      <c r="E68" s="6">
        <v>0</v>
      </c>
      <c r="F68" s="6">
        <v>0</v>
      </c>
      <c r="G68" s="6">
        <f t="shared" si="3"/>
        <v>713054.18999999762</v>
      </c>
    </row>
    <row r="69" spans="1:7" x14ac:dyDescent="0.2">
      <c r="A69" s="21" t="s">
        <v>69</v>
      </c>
      <c r="B69" s="23">
        <f>SUM(B70:B76)</f>
        <v>0</v>
      </c>
      <c r="C69" s="23">
        <f>SUM(C70:C76)</f>
        <v>0</v>
      </c>
      <c r="D69" s="23">
        <f t="shared" si="2"/>
        <v>0</v>
      </c>
      <c r="E69" s="23">
        <f>SUM(E70:E76)</f>
        <v>0</v>
      </c>
      <c r="F69" s="23">
        <f>SUM(F70:F76)</f>
        <v>0</v>
      </c>
      <c r="G69" s="23">
        <f t="shared" si="3"/>
        <v>0</v>
      </c>
    </row>
    <row r="70" spans="1:7" x14ac:dyDescent="0.2">
      <c r="A70" s="30" t="s">
        <v>70</v>
      </c>
      <c r="B70" s="6">
        <v>0</v>
      </c>
      <c r="C70" s="6">
        <v>0</v>
      </c>
      <c r="D70" s="6">
        <f t="shared" ref="D70:D76" si="4">B70+C70</f>
        <v>0</v>
      </c>
      <c r="E70" s="6">
        <v>0</v>
      </c>
      <c r="F70" s="6">
        <v>0</v>
      </c>
      <c r="G70" s="6">
        <f t="shared" ref="G70:G76" si="5">D70-E70</f>
        <v>0</v>
      </c>
    </row>
    <row r="71" spans="1:7" x14ac:dyDescent="0.2">
      <c r="A71" s="30" t="s">
        <v>71</v>
      </c>
      <c r="B71" s="6">
        <v>0</v>
      </c>
      <c r="C71" s="6">
        <v>0</v>
      </c>
      <c r="D71" s="6">
        <f t="shared" si="4"/>
        <v>0</v>
      </c>
      <c r="E71" s="6">
        <v>0</v>
      </c>
      <c r="F71" s="6">
        <v>0</v>
      </c>
      <c r="G71" s="6">
        <f t="shared" si="5"/>
        <v>0</v>
      </c>
    </row>
    <row r="72" spans="1:7" x14ac:dyDescent="0.2">
      <c r="A72" s="30" t="s">
        <v>72</v>
      </c>
      <c r="B72" s="6">
        <v>0</v>
      </c>
      <c r="C72" s="6">
        <v>0</v>
      </c>
      <c r="D72" s="6">
        <f t="shared" si="4"/>
        <v>0</v>
      </c>
      <c r="E72" s="6">
        <v>0</v>
      </c>
      <c r="F72" s="6">
        <v>0</v>
      </c>
      <c r="G72" s="6">
        <f t="shared" si="5"/>
        <v>0</v>
      </c>
    </row>
    <row r="73" spans="1:7" x14ac:dyDescent="0.2">
      <c r="A73" s="30" t="s">
        <v>73</v>
      </c>
      <c r="B73" s="6">
        <v>0</v>
      </c>
      <c r="C73" s="6">
        <v>0</v>
      </c>
      <c r="D73" s="6">
        <f t="shared" si="4"/>
        <v>0</v>
      </c>
      <c r="E73" s="6">
        <v>0</v>
      </c>
      <c r="F73" s="6">
        <v>0</v>
      </c>
      <c r="G73" s="6">
        <f t="shared" si="5"/>
        <v>0</v>
      </c>
    </row>
    <row r="74" spans="1:7" x14ac:dyDescent="0.2">
      <c r="A74" s="30" t="s">
        <v>74</v>
      </c>
      <c r="B74" s="6">
        <v>0</v>
      </c>
      <c r="C74" s="6">
        <v>0</v>
      </c>
      <c r="D74" s="6">
        <f t="shared" si="4"/>
        <v>0</v>
      </c>
      <c r="E74" s="6">
        <v>0</v>
      </c>
      <c r="F74" s="6">
        <v>0</v>
      </c>
      <c r="G74" s="6">
        <f t="shared" si="5"/>
        <v>0</v>
      </c>
    </row>
    <row r="75" spans="1:7" x14ac:dyDescent="0.2">
      <c r="A75" s="30" t="s">
        <v>75</v>
      </c>
      <c r="B75" s="6">
        <v>0</v>
      </c>
      <c r="C75" s="6">
        <v>0</v>
      </c>
      <c r="D75" s="6">
        <f t="shared" si="4"/>
        <v>0</v>
      </c>
      <c r="E75" s="6">
        <v>0</v>
      </c>
      <c r="F75" s="6">
        <v>0</v>
      </c>
      <c r="G75" s="6">
        <f t="shared" si="5"/>
        <v>0</v>
      </c>
    </row>
    <row r="76" spans="1:7" x14ac:dyDescent="0.2">
      <c r="A76" s="31" t="s">
        <v>76</v>
      </c>
      <c r="B76" s="7">
        <v>0</v>
      </c>
      <c r="C76" s="7">
        <v>0</v>
      </c>
      <c r="D76" s="7">
        <f t="shared" si="4"/>
        <v>0</v>
      </c>
      <c r="E76" s="7">
        <v>0</v>
      </c>
      <c r="F76" s="7">
        <v>0</v>
      </c>
      <c r="G76" s="7">
        <f t="shared" si="5"/>
        <v>0</v>
      </c>
    </row>
    <row r="77" spans="1:7" x14ac:dyDescent="0.2">
      <c r="A77" s="32" t="s">
        <v>77</v>
      </c>
      <c r="B77" s="8">
        <f t="shared" ref="B77:G77" si="6">SUM(B5+B13+B23+B33+B43+B53+B57+B65+B69)</f>
        <v>298407297.06999999</v>
      </c>
      <c r="C77" s="8">
        <f t="shared" si="6"/>
        <v>105959917.22999997</v>
      </c>
      <c r="D77" s="8">
        <f t="shared" si="6"/>
        <v>404367214.29999995</v>
      </c>
      <c r="E77" s="8">
        <f t="shared" si="6"/>
        <v>372518876.66000003</v>
      </c>
      <c r="F77" s="8">
        <f t="shared" si="6"/>
        <v>370731956.49000001</v>
      </c>
      <c r="G77" s="8">
        <f t="shared" si="6"/>
        <v>31848337.63999996</v>
      </c>
    </row>
    <row r="80" spans="1:7" x14ac:dyDescent="0.2">
      <c r="A80" s="24"/>
      <c r="D80" s="24"/>
      <c r="E80" s="24"/>
      <c r="F80" s="24"/>
    </row>
    <row r="81" spans="1:6" ht="12" x14ac:dyDescent="0.2">
      <c r="A81" s="25" t="s">
        <v>165</v>
      </c>
      <c r="D81" s="54" t="s">
        <v>163</v>
      </c>
      <c r="E81" s="54"/>
      <c r="F81" s="54"/>
    </row>
    <row r="82" spans="1:6" ht="60.75" customHeight="1" x14ac:dyDescent="0.2">
      <c r="A82" s="26" t="s">
        <v>166</v>
      </c>
      <c r="D82" s="55" t="s">
        <v>164</v>
      </c>
      <c r="E82" s="55"/>
      <c r="F82" s="55"/>
    </row>
    <row r="83" spans="1:6" ht="12" x14ac:dyDescent="0.2">
      <c r="A83" s="25" t="s">
        <v>161</v>
      </c>
    </row>
    <row r="84" spans="1:6" ht="12" x14ac:dyDescent="0.2">
      <c r="A84" s="25" t="s">
        <v>162</v>
      </c>
    </row>
  </sheetData>
  <sheetProtection formatCells="0" formatColumns="0" formatRows="0" autoFilter="0"/>
  <mergeCells count="4">
    <mergeCell ref="A1:G1"/>
    <mergeCell ref="G2:G3"/>
    <mergeCell ref="D81:F81"/>
    <mergeCell ref="D82:F82"/>
  </mergeCells>
  <printOptions horizontalCentered="1"/>
  <pageMargins left="0.11811023622047245" right="0.11811023622047245" top="0.15748031496062992" bottom="0.15748031496062992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9" t="s">
        <v>182</v>
      </c>
      <c r="B1" s="50"/>
      <c r="C1" s="50"/>
      <c r="D1" s="50"/>
      <c r="E1" s="50"/>
      <c r="F1" s="50"/>
      <c r="G1" s="51"/>
    </row>
    <row r="2" spans="1:7" x14ac:dyDescent="0.2">
      <c r="A2" s="27"/>
      <c r="B2" s="17" t="s">
        <v>0</v>
      </c>
      <c r="C2" s="18"/>
      <c r="D2" s="18"/>
      <c r="E2" s="18"/>
      <c r="F2" s="19"/>
      <c r="G2" s="52" t="s">
        <v>7</v>
      </c>
    </row>
    <row r="3" spans="1:7" ht="24.95" customHeight="1" x14ac:dyDescent="0.2">
      <c r="A3" s="28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3"/>
    </row>
    <row r="4" spans="1:7" x14ac:dyDescent="0.2">
      <c r="A4" s="29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3"/>
      <c r="B5" s="9"/>
      <c r="C5" s="9"/>
      <c r="D5" s="9"/>
      <c r="E5" s="9"/>
      <c r="F5" s="9"/>
      <c r="G5" s="9"/>
    </row>
    <row r="6" spans="1:7" x14ac:dyDescent="0.2">
      <c r="A6" s="33" t="s">
        <v>78</v>
      </c>
      <c r="B6" s="6">
        <v>245850317.06999999</v>
      </c>
      <c r="C6" s="6">
        <v>39615758.159999996</v>
      </c>
      <c r="D6" s="6">
        <f>B6+C6</f>
        <v>285466075.23000002</v>
      </c>
      <c r="E6" s="6">
        <v>268617911.38</v>
      </c>
      <c r="F6" s="6">
        <v>266849605.75999999</v>
      </c>
      <c r="G6" s="6">
        <f>D6-E6</f>
        <v>16848163.850000024</v>
      </c>
    </row>
    <row r="7" spans="1:7" x14ac:dyDescent="0.2">
      <c r="A7" s="33"/>
      <c r="B7" s="6"/>
      <c r="C7" s="6"/>
      <c r="D7" s="6"/>
      <c r="E7" s="6"/>
      <c r="F7" s="6"/>
      <c r="G7" s="6"/>
    </row>
    <row r="8" spans="1:7" x14ac:dyDescent="0.2">
      <c r="A8" s="33" t="s">
        <v>79</v>
      </c>
      <c r="B8" s="6">
        <v>43692144.509999998</v>
      </c>
      <c r="C8" s="6">
        <v>66206760.240000002</v>
      </c>
      <c r="D8" s="6">
        <f>B8+C8</f>
        <v>109898904.75</v>
      </c>
      <c r="E8" s="6">
        <v>95484075.280000001</v>
      </c>
      <c r="F8" s="6">
        <v>95465460.730000004</v>
      </c>
      <c r="G8" s="6">
        <f>D8-E8</f>
        <v>14414829.469999999</v>
      </c>
    </row>
    <row r="9" spans="1:7" x14ac:dyDescent="0.2">
      <c r="A9" s="33"/>
      <c r="B9" s="6"/>
      <c r="C9" s="6"/>
      <c r="D9" s="6"/>
      <c r="E9" s="6"/>
      <c r="F9" s="6"/>
      <c r="G9" s="6"/>
    </row>
    <row r="10" spans="1:7" x14ac:dyDescent="0.2">
      <c r="A10" s="33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3"/>
      <c r="B11" s="6"/>
      <c r="C11" s="6"/>
      <c r="D11" s="6"/>
      <c r="E11" s="6"/>
      <c r="F11" s="6"/>
      <c r="G11" s="6"/>
    </row>
    <row r="12" spans="1:7" x14ac:dyDescent="0.2">
      <c r="A12" s="33" t="s">
        <v>41</v>
      </c>
      <c r="B12" s="6">
        <v>8864835.4900000002</v>
      </c>
      <c r="C12" s="6">
        <v>137398.82999999999</v>
      </c>
      <c r="D12" s="6">
        <f>B12+C12</f>
        <v>9002234.3200000003</v>
      </c>
      <c r="E12" s="6">
        <v>8416890</v>
      </c>
      <c r="F12" s="6">
        <v>8416890</v>
      </c>
      <c r="G12" s="6">
        <f>D12-E12</f>
        <v>585344.3200000003</v>
      </c>
    </row>
    <row r="13" spans="1:7" x14ac:dyDescent="0.2">
      <c r="A13" s="33"/>
      <c r="B13" s="10"/>
      <c r="C13" s="10"/>
      <c r="D13" s="10"/>
      <c r="E13" s="6"/>
      <c r="F13" s="6"/>
      <c r="G13" s="6"/>
    </row>
    <row r="14" spans="1:7" x14ac:dyDescent="0.2">
      <c r="A14" s="33" t="s">
        <v>66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34"/>
      <c r="B15" s="11"/>
      <c r="C15" s="11"/>
      <c r="D15" s="11"/>
      <c r="E15" s="7"/>
      <c r="F15" s="7"/>
      <c r="G15" s="7"/>
    </row>
    <row r="16" spans="1:7" x14ac:dyDescent="0.2">
      <c r="A16" s="35" t="s">
        <v>77</v>
      </c>
      <c r="B16" s="8">
        <f t="shared" ref="B16:G16" si="0">SUM(B6+B8+B10+B12+B14)</f>
        <v>298407297.06999999</v>
      </c>
      <c r="C16" s="8">
        <f t="shared" si="0"/>
        <v>105959917.23</v>
      </c>
      <c r="D16" s="8">
        <f t="shared" si="0"/>
        <v>404367214.30000001</v>
      </c>
      <c r="E16" s="8">
        <f t="shared" si="0"/>
        <v>372518876.65999997</v>
      </c>
      <c r="F16" s="8">
        <f t="shared" si="0"/>
        <v>370731956.49000001</v>
      </c>
      <c r="G16" s="8">
        <f t="shared" si="0"/>
        <v>31848337.640000023</v>
      </c>
    </row>
    <row r="20" spans="1:6" ht="27" customHeight="1" x14ac:dyDescent="0.2">
      <c r="A20" s="24"/>
      <c r="D20" s="24"/>
      <c r="E20" s="24"/>
      <c r="F20" s="24"/>
    </row>
    <row r="21" spans="1:6" ht="12" x14ac:dyDescent="0.2">
      <c r="A21" s="25" t="s">
        <v>165</v>
      </c>
      <c r="D21" s="54" t="s">
        <v>163</v>
      </c>
      <c r="E21" s="54"/>
      <c r="F21" s="54"/>
    </row>
    <row r="22" spans="1:6" ht="73.5" customHeight="1" x14ac:dyDescent="0.2">
      <c r="A22" s="26" t="s">
        <v>166</v>
      </c>
      <c r="D22" s="55" t="s">
        <v>164</v>
      </c>
      <c r="E22" s="55"/>
      <c r="F22" s="55"/>
    </row>
    <row r="23" spans="1:6" ht="12" x14ac:dyDescent="0.2">
      <c r="A23" s="25" t="s">
        <v>161</v>
      </c>
    </row>
    <row r="24" spans="1:6" ht="12" x14ac:dyDescent="0.2">
      <c r="A24" s="25" t="s">
        <v>162</v>
      </c>
    </row>
  </sheetData>
  <sheetProtection formatCells="0" formatColumns="0" formatRows="0" autoFilter="0"/>
  <mergeCells count="4">
    <mergeCell ref="G2:G3"/>
    <mergeCell ref="A1:G1"/>
    <mergeCell ref="D21:F21"/>
    <mergeCell ref="D22:F22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5"/>
  <sheetViews>
    <sheetView showGridLines="0" workbookViewId="0">
      <selection activeCell="A69" sqref="A6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9" t="s">
        <v>179</v>
      </c>
      <c r="B1" s="50"/>
      <c r="C1" s="50"/>
      <c r="D1" s="50"/>
      <c r="E1" s="50"/>
      <c r="F1" s="50"/>
      <c r="G1" s="51"/>
    </row>
    <row r="2" spans="1:7" x14ac:dyDescent="0.2">
      <c r="A2" s="36"/>
      <c r="B2" s="37"/>
      <c r="C2" s="37"/>
      <c r="D2" s="37"/>
      <c r="E2" s="37"/>
      <c r="F2" s="37"/>
      <c r="G2" s="38"/>
    </row>
    <row r="3" spans="1:7" x14ac:dyDescent="0.2">
      <c r="A3" s="27"/>
      <c r="B3" s="17" t="s">
        <v>0</v>
      </c>
      <c r="C3" s="18"/>
      <c r="D3" s="18"/>
      <c r="E3" s="18"/>
      <c r="F3" s="19"/>
      <c r="G3" s="52" t="s">
        <v>7</v>
      </c>
    </row>
    <row r="4" spans="1:7" ht="24.95" customHeight="1" x14ac:dyDescent="0.2">
      <c r="A4" s="28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3"/>
    </row>
    <row r="5" spans="1:7" x14ac:dyDescent="0.2">
      <c r="A5" s="29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39" t="s">
        <v>128</v>
      </c>
      <c r="B6" s="6">
        <v>15897670.720000001</v>
      </c>
      <c r="C6" s="6">
        <v>-2406812.65</v>
      </c>
      <c r="D6" s="6">
        <f>B6+C6</f>
        <v>13490858.07</v>
      </c>
      <c r="E6" s="6">
        <v>12537174.25</v>
      </c>
      <c r="F6" s="6">
        <v>12525152.640000001</v>
      </c>
      <c r="G6" s="6">
        <f>D6-E6</f>
        <v>953683.8200000003</v>
      </c>
    </row>
    <row r="7" spans="1:7" x14ac:dyDescent="0.2">
      <c r="A7" s="39" t="s">
        <v>129</v>
      </c>
      <c r="B7" s="6">
        <v>680078.53</v>
      </c>
      <c r="C7" s="6">
        <v>-177806.68</v>
      </c>
      <c r="D7" s="6">
        <f t="shared" ref="D7:D50" si="0">B7+C7</f>
        <v>502271.85000000003</v>
      </c>
      <c r="E7" s="6">
        <v>493656.28</v>
      </c>
      <c r="F7" s="6">
        <v>493154.66</v>
      </c>
      <c r="G7" s="6">
        <f t="shared" ref="G7:G50" si="1">D7-E7</f>
        <v>8615.570000000007</v>
      </c>
    </row>
    <row r="8" spans="1:7" x14ac:dyDescent="0.2">
      <c r="A8" s="39" t="s">
        <v>130</v>
      </c>
      <c r="B8" s="6">
        <v>2234634.19</v>
      </c>
      <c r="C8" s="6">
        <v>995443.04</v>
      </c>
      <c r="D8" s="6">
        <f t="shared" si="0"/>
        <v>3230077.23</v>
      </c>
      <c r="E8" s="6">
        <v>2926851.71</v>
      </c>
      <c r="F8" s="6">
        <v>2921222.45</v>
      </c>
      <c r="G8" s="6">
        <f t="shared" si="1"/>
        <v>303225.52</v>
      </c>
    </row>
    <row r="9" spans="1:7" x14ac:dyDescent="0.2">
      <c r="A9" s="39" t="s">
        <v>131</v>
      </c>
      <c r="B9" s="6">
        <v>1735950.82</v>
      </c>
      <c r="C9" s="6">
        <v>-265769.53999999998</v>
      </c>
      <c r="D9" s="6">
        <f t="shared" si="0"/>
        <v>1470181.28</v>
      </c>
      <c r="E9" s="6">
        <v>1347862.77</v>
      </c>
      <c r="F9" s="6">
        <v>1343663.67</v>
      </c>
      <c r="G9" s="6">
        <f t="shared" si="1"/>
        <v>122318.51000000001</v>
      </c>
    </row>
    <row r="10" spans="1:7" x14ac:dyDescent="0.2">
      <c r="A10" s="39" t="s">
        <v>132</v>
      </c>
      <c r="B10" s="6">
        <v>2000554.95</v>
      </c>
      <c r="C10" s="6">
        <v>1361060.14</v>
      </c>
      <c r="D10" s="6">
        <f t="shared" si="0"/>
        <v>3361615.09</v>
      </c>
      <c r="E10" s="6">
        <v>2454845.7599999998</v>
      </c>
      <c r="F10" s="6">
        <v>2291792.37</v>
      </c>
      <c r="G10" s="6">
        <f t="shared" si="1"/>
        <v>906769.33000000007</v>
      </c>
    </row>
    <row r="11" spans="1:7" x14ac:dyDescent="0.2">
      <c r="A11" s="39" t="s">
        <v>133</v>
      </c>
      <c r="B11" s="6">
        <v>31931789.640000001</v>
      </c>
      <c r="C11" s="6">
        <v>10361234.970000001</v>
      </c>
      <c r="D11" s="6">
        <f t="shared" si="0"/>
        <v>42293024.609999999</v>
      </c>
      <c r="E11" s="6">
        <v>42240871.689999998</v>
      </c>
      <c r="F11" s="6">
        <v>42218403.82</v>
      </c>
      <c r="G11" s="6">
        <f t="shared" si="1"/>
        <v>52152.920000001788</v>
      </c>
    </row>
    <row r="12" spans="1:7" x14ac:dyDescent="0.2">
      <c r="A12" s="39" t="s">
        <v>134</v>
      </c>
      <c r="B12" s="6">
        <v>522669.28</v>
      </c>
      <c r="C12" s="6">
        <v>0</v>
      </c>
      <c r="D12" s="6">
        <f t="shared" si="0"/>
        <v>522669.28</v>
      </c>
      <c r="E12" s="6">
        <v>514976</v>
      </c>
      <c r="F12" s="6">
        <v>514976</v>
      </c>
      <c r="G12" s="6">
        <f t="shared" si="1"/>
        <v>7693.2800000000279</v>
      </c>
    </row>
    <row r="13" spans="1:7" x14ac:dyDescent="0.2">
      <c r="A13" s="39" t="s">
        <v>135</v>
      </c>
      <c r="B13" s="6">
        <v>1307453.07</v>
      </c>
      <c r="C13" s="6">
        <v>220547.17</v>
      </c>
      <c r="D13" s="6">
        <f t="shared" si="0"/>
        <v>1528000.24</v>
      </c>
      <c r="E13" s="6">
        <v>1437618</v>
      </c>
      <c r="F13" s="6">
        <v>1434082.02</v>
      </c>
      <c r="G13" s="6">
        <f t="shared" si="1"/>
        <v>90382.239999999991</v>
      </c>
    </row>
    <row r="14" spans="1:7" x14ac:dyDescent="0.2">
      <c r="A14" s="39" t="s">
        <v>136</v>
      </c>
      <c r="B14" s="6">
        <v>1749514.16</v>
      </c>
      <c r="C14" s="6">
        <v>14288.74</v>
      </c>
      <c r="D14" s="6">
        <f t="shared" si="0"/>
        <v>1763802.9</v>
      </c>
      <c r="E14" s="6">
        <v>1645828.48</v>
      </c>
      <c r="F14" s="6">
        <v>1640281.51</v>
      </c>
      <c r="G14" s="6">
        <f t="shared" si="1"/>
        <v>117974.41999999993</v>
      </c>
    </row>
    <row r="15" spans="1:7" x14ac:dyDescent="0.2">
      <c r="A15" s="39" t="s">
        <v>137</v>
      </c>
      <c r="B15" s="6">
        <v>557709.87</v>
      </c>
      <c r="C15" s="6">
        <v>44861.8</v>
      </c>
      <c r="D15" s="6">
        <f t="shared" si="0"/>
        <v>602571.67000000004</v>
      </c>
      <c r="E15" s="6">
        <v>513392.01</v>
      </c>
      <c r="F15" s="6">
        <v>511502.97</v>
      </c>
      <c r="G15" s="6">
        <f t="shared" si="1"/>
        <v>89179.660000000033</v>
      </c>
    </row>
    <row r="16" spans="1:7" x14ac:dyDescent="0.2">
      <c r="A16" s="39" t="s">
        <v>138</v>
      </c>
      <c r="B16" s="6">
        <v>430438.18</v>
      </c>
      <c r="C16" s="6">
        <v>0</v>
      </c>
      <c r="D16" s="6">
        <f t="shared" si="0"/>
        <v>430438.18</v>
      </c>
      <c r="E16" s="6">
        <v>202572.71</v>
      </c>
      <c r="F16" s="6">
        <v>201837.23</v>
      </c>
      <c r="G16" s="6">
        <f t="shared" si="1"/>
        <v>227865.47</v>
      </c>
    </row>
    <row r="17" spans="1:7" x14ac:dyDescent="0.2">
      <c r="A17" s="39" t="s">
        <v>139</v>
      </c>
      <c r="B17" s="6">
        <v>2668219.94</v>
      </c>
      <c r="C17" s="6">
        <v>33484.44</v>
      </c>
      <c r="D17" s="6">
        <f t="shared" si="0"/>
        <v>2701704.38</v>
      </c>
      <c r="E17" s="6">
        <v>2566442.11</v>
      </c>
      <c r="F17" s="6">
        <v>2550773.4700000002</v>
      </c>
      <c r="G17" s="6">
        <f t="shared" si="1"/>
        <v>135262.27000000002</v>
      </c>
    </row>
    <row r="18" spans="1:7" x14ac:dyDescent="0.2">
      <c r="A18" s="39" t="s">
        <v>140</v>
      </c>
      <c r="B18" s="6">
        <v>13744247.41</v>
      </c>
      <c r="C18" s="6">
        <v>1060836.31</v>
      </c>
      <c r="D18" s="6">
        <f t="shared" si="0"/>
        <v>14805083.720000001</v>
      </c>
      <c r="E18" s="6">
        <v>12765608.300000001</v>
      </c>
      <c r="F18" s="6">
        <v>12724821.960000001</v>
      </c>
      <c r="G18" s="6">
        <f t="shared" si="1"/>
        <v>2039475.42</v>
      </c>
    </row>
    <row r="19" spans="1:7" x14ac:dyDescent="0.2">
      <c r="A19" s="39" t="s">
        <v>141</v>
      </c>
      <c r="B19" s="6">
        <v>2712034.56</v>
      </c>
      <c r="C19" s="6">
        <v>29060</v>
      </c>
      <c r="D19" s="6">
        <f t="shared" si="0"/>
        <v>2741094.56</v>
      </c>
      <c r="E19" s="6">
        <v>2675295.9</v>
      </c>
      <c r="F19" s="6">
        <v>2657274.9</v>
      </c>
      <c r="G19" s="6">
        <f t="shared" si="1"/>
        <v>65798.660000000149</v>
      </c>
    </row>
    <row r="20" spans="1:7" x14ac:dyDescent="0.2">
      <c r="A20" s="39" t="s">
        <v>142</v>
      </c>
      <c r="B20" s="6">
        <v>3381185.42</v>
      </c>
      <c r="C20" s="6">
        <v>628462.67000000004</v>
      </c>
      <c r="D20" s="6">
        <f t="shared" si="0"/>
        <v>4009648.09</v>
      </c>
      <c r="E20" s="6">
        <v>3793043.32</v>
      </c>
      <c r="F20" s="6">
        <v>3781136.68</v>
      </c>
      <c r="G20" s="6">
        <f t="shared" si="1"/>
        <v>216604.77000000002</v>
      </c>
    </row>
    <row r="21" spans="1:7" x14ac:dyDescent="0.2">
      <c r="A21" s="39" t="s">
        <v>143</v>
      </c>
      <c r="B21" s="6">
        <v>51662623.009999998</v>
      </c>
      <c r="C21" s="6">
        <v>-36814889.579999998</v>
      </c>
      <c r="D21" s="6">
        <f t="shared" si="0"/>
        <v>14847733.43</v>
      </c>
      <c r="E21" s="6">
        <v>14549793.779999999</v>
      </c>
      <c r="F21" s="6">
        <v>14541979.65</v>
      </c>
      <c r="G21" s="6">
        <f t="shared" si="1"/>
        <v>297939.65000000037</v>
      </c>
    </row>
    <row r="22" spans="1:7" x14ac:dyDescent="0.2">
      <c r="A22" s="39" t="s">
        <v>144</v>
      </c>
      <c r="B22" s="6">
        <v>2260891.3199999998</v>
      </c>
      <c r="C22" s="6">
        <v>-1338704.5</v>
      </c>
      <c r="D22" s="6">
        <f t="shared" si="0"/>
        <v>922186.81999999983</v>
      </c>
      <c r="E22" s="6">
        <v>818035.66</v>
      </c>
      <c r="F22" s="6">
        <v>816275.35</v>
      </c>
      <c r="G22" s="6">
        <f t="shared" si="1"/>
        <v>104151.1599999998</v>
      </c>
    </row>
    <row r="23" spans="1:7" x14ac:dyDescent="0.2">
      <c r="A23" s="39" t="s">
        <v>145</v>
      </c>
      <c r="B23" s="6">
        <v>5701338.4800000004</v>
      </c>
      <c r="C23" s="6">
        <v>315680.46999999997</v>
      </c>
      <c r="D23" s="6">
        <f t="shared" si="0"/>
        <v>6017018.9500000002</v>
      </c>
      <c r="E23" s="6">
        <v>4837703.41</v>
      </c>
      <c r="F23" s="6">
        <v>4833984.46</v>
      </c>
      <c r="G23" s="6">
        <f t="shared" si="1"/>
        <v>1179315.54</v>
      </c>
    </row>
    <row r="24" spans="1:7" x14ac:dyDescent="0.2">
      <c r="A24" s="39" t="s">
        <v>146</v>
      </c>
      <c r="B24" s="6">
        <v>2119401.2400000002</v>
      </c>
      <c r="C24" s="6">
        <v>79976.11</v>
      </c>
      <c r="D24" s="6">
        <f t="shared" si="0"/>
        <v>2199377.35</v>
      </c>
      <c r="E24" s="6">
        <v>2156354.1</v>
      </c>
      <c r="F24" s="6">
        <v>2147740.86</v>
      </c>
      <c r="G24" s="6">
        <f t="shared" si="1"/>
        <v>43023.25</v>
      </c>
    </row>
    <row r="25" spans="1:7" x14ac:dyDescent="0.2">
      <c r="A25" s="39" t="s">
        <v>147</v>
      </c>
      <c r="B25" s="6">
        <v>62345545.340000004</v>
      </c>
      <c r="C25" s="6">
        <v>18244881.879999999</v>
      </c>
      <c r="D25" s="6">
        <f t="shared" si="0"/>
        <v>80590427.219999999</v>
      </c>
      <c r="E25" s="6">
        <v>75414577.890000001</v>
      </c>
      <c r="F25" s="6">
        <v>74416614.760000005</v>
      </c>
      <c r="G25" s="6">
        <f t="shared" si="1"/>
        <v>5175849.3299999982</v>
      </c>
    </row>
    <row r="26" spans="1:7" x14ac:dyDescent="0.2">
      <c r="A26" s="39" t="s">
        <v>148</v>
      </c>
      <c r="B26" s="6">
        <v>12278295.439999999</v>
      </c>
      <c r="C26" s="6">
        <v>856409.93</v>
      </c>
      <c r="D26" s="6">
        <f t="shared" si="0"/>
        <v>13134705.369999999</v>
      </c>
      <c r="E26" s="6">
        <v>12658304.890000001</v>
      </c>
      <c r="F26" s="6">
        <v>12510829.140000001</v>
      </c>
      <c r="G26" s="6">
        <f t="shared" si="1"/>
        <v>476400.47999999858</v>
      </c>
    </row>
    <row r="27" spans="1:7" x14ac:dyDescent="0.2">
      <c r="A27" s="39" t="s">
        <v>149</v>
      </c>
      <c r="B27" s="6">
        <v>7843682.0899999999</v>
      </c>
      <c r="C27" s="6">
        <v>98891093.280000001</v>
      </c>
      <c r="D27" s="6">
        <f t="shared" si="0"/>
        <v>106734775.37</v>
      </c>
      <c r="E27" s="6">
        <v>92524509.239999995</v>
      </c>
      <c r="F27" s="6">
        <v>92495836.379999995</v>
      </c>
      <c r="G27" s="6">
        <f t="shared" si="1"/>
        <v>14210266.13000001</v>
      </c>
    </row>
    <row r="28" spans="1:7" x14ac:dyDescent="0.2">
      <c r="A28" s="39" t="s">
        <v>150</v>
      </c>
      <c r="B28" s="6">
        <v>3371660.93</v>
      </c>
      <c r="C28" s="6">
        <v>1012757.63</v>
      </c>
      <c r="D28" s="6">
        <f t="shared" si="0"/>
        <v>4384418.5600000005</v>
      </c>
      <c r="E28" s="6">
        <v>4289092.42</v>
      </c>
      <c r="F28" s="6">
        <v>4257791.26</v>
      </c>
      <c r="G28" s="6">
        <f t="shared" si="1"/>
        <v>95326.140000000596</v>
      </c>
    </row>
    <row r="29" spans="1:7" x14ac:dyDescent="0.2">
      <c r="A29" s="39" t="s">
        <v>151</v>
      </c>
      <c r="B29" s="6">
        <v>16190553.91</v>
      </c>
      <c r="C29" s="6">
        <v>374962.35</v>
      </c>
      <c r="D29" s="6">
        <f t="shared" si="0"/>
        <v>16565516.26</v>
      </c>
      <c r="E29" s="6">
        <v>16085331.98</v>
      </c>
      <c r="F29" s="6">
        <v>16042303.16</v>
      </c>
      <c r="G29" s="6">
        <f t="shared" si="1"/>
        <v>480184.27999999933</v>
      </c>
    </row>
    <row r="30" spans="1:7" x14ac:dyDescent="0.2">
      <c r="A30" s="39" t="s">
        <v>152</v>
      </c>
      <c r="B30" s="6">
        <v>4439261.2699999996</v>
      </c>
      <c r="C30" s="6">
        <v>215980.28</v>
      </c>
      <c r="D30" s="6">
        <f t="shared" si="0"/>
        <v>4655241.55</v>
      </c>
      <c r="E30" s="6">
        <v>4487528.13</v>
      </c>
      <c r="F30" s="6">
        <v>4470603.08</v>
      </c>
      <c r="G30" s="6">
        <f t="shared" si="1"/>
        <v>167713.41999999993</v>
      </c>
    </row>
    <row r="31" spans="1:7" x14ac:dyDescent="0.2">
      <c r="A31" s="39" t="s">
        <v>153</v>
      </c>
      <c r="B31" s="6">
        <v>2585090.75</v>
      </c>
      <c r="C31" s="6">
        <v>118051.7</v>
      </c>
      <c r="D31" s="6">
        <f t="shared" si="0"/>
        <v>2703142.45</v>
      </c>
      <c r="E31" s="6">
        <v>2554092.56</v>
      </c>
      <c r="F31" s="6">
        <v>2491561.5</v>
      </c>
      <c r="G31" s="6">
        <f t="shared" si="1"/>
        <v>149049.89000000013</v>
      </c>
    </row>
    <row r="32" spans="1:7" x14ac:dyDescent="0.2">
      <c r="A32" s="39" t="s">
        <v>154</v>
      </c>
      <c r="B32" s="6">
        <v>1437865.15</v>
      </c>
      <c r="C32" s="6">
        <v>9200</v>
      </c>
      <c r="D32" s="6">
        <f t="shared" si="0"/>
        <v>1447065.15</v>
      </c>
      <c r="E32" s="6">
        <v>1295385.74</v>
      </c>
      <c r="F32" s="6">
        <v>1290479.81</v>
      </c>
      <c r="G32" s="6">
        <f t="shared" si="1"/>
        <v>151679.40999999992</v>
      </c>
    </row>
    <row r="33" spans="1:7" x14ac:dyDescent="0.2">
      <c r="A33" s="39" t="s">
        <v>155</v>
      </c>
      <c r="B33" s="6">
        <v>12178625.43</v>
      </c>
      <c r="C33" s="6">
        <v>4032650.8</v>
      </c>
      <c r="D33" s="6">
        <f t="shared" si="0"/>
        <v>16211276.23</v>
      </c>
      <c r="E33" s="6">
        <v>16000343.029999999</v>
      </c>
      <c r="F33" s="6">
        <v>15986105.710000001</v>
      </c>
      <c r="G33" s="6">
        <f t="shared" si="1"/>
        <v>210933.20000000112</v>
      </c>
    </row>
    <row r="34" spans="1:7" x14ac:dyDescent="0.2">
      <c r="A34" s="39" t="s">
        <v>156</v>
      </c>
      <c r="B34" s="6">
        <v>4467598.08</v>
      </c>
      <c r="C34" s="6">
        <v>946230.67</v>
      </c>
      <c r="D34" s="6">
        <f t="shared" si="0"/>
        <v>5413828.75</v>
      </c>
      <c r="E34" s="6">
        <v>4808230.05</v>
      </c>
      <c r="F34" s="6">
        <v>4795404.63</v>
      </c>
      <c r="G34" s="6">
        <f t="shared" si="1"/>
        <v>605598.70000000019</v>
      </c>
    </row>
    <row r="35" spans="1:7" x14ac:dyDescent="0.2">
      <c r="A35" s="39" t="s">
        <v>157</v>
      </c>
      <c r="B35" s="6">
        <v>7277373.4000000004</v>
      </c>
      <c r="C35" s="6">
        <v>404735.98</v>
      </c>
      <c r="D35" s="6">
        <f t="shared" si="0"/>
        <v>7682109.3800000008</v>
      </c>
      <c r="E35" s="6">
        <v>7296856.4199999999</v>
      </c>
      <c r="F35" s="6">
        <v>7289675.3200000003</v>
      </c>
      <c r="G35" s="6">
        <f t="shared" si="1"/>
        <v>385252.96000000089</v>
      </c>
    </row>
    <row r="36" spans="1:7" x14ac:dyDescent="0.2">
      <c r="A36" s="39" t="s">
        <v>167</v>
      </c>
      <c r="B36" s="6">
        <v>12304529.130000001</v>
      </c>
      <c r="C36" s="6">
        <v>-4163299.74</v>
      </c>
      <c r="D36" s="6">
        <f t="shared" si="0"/>
        <v>8141229.3900000006</v>
      </c>
      <c r="E36" s="6">
        <v>7765499.3899999997</v>
      </c>
      <c r="F36" s="6">
        <v>7754027.75</v>
      </c>
      <c r="G36" s="6">
        <f t="shared" si="1"/>
        <v>375730.00000000093</v>
      </c>
    </row>
    <row r="37" spans="1:7" x14ac:dyDescent="0.2">
      <c r="A37" s="39" t="s">
        <v>158</v>
      </c>
      <c r="B37" s="6">
        <v>470012.72</v>
      </c>
      <c r="C37" s="6">
        <v>-178686.04</v>
      </c>
      <c r="D37" s="6">
        <f t="shared" si="0"/>
        <v>291326.67999999993</v>
      </c>
      <c r="E37" s="6">
        <v>287290.23</v>
      </c>
      <c r="F37" s="6">
        <v>286588.34999999998</v>
      </c>
      <c r="G37" s="6">
        <f t="shared" si="1"/>
        <v>4036.4499999999534</v>
      </c>
    </row>
    <row r="38" spans="1:7" x14ac:dyDescent="0.2">
      <c r="A38" s="39" t="s">
        <v>159</v>
      </c>
      <c r="B38" s="6">
        <v>3770540.18</v>
      </c>
      <c r="C38" s="6">
        <v>-821458.71</v>
      </c>
      <c r="D38" s="6">
        <f t="shared" si="0"/>
        <v>2949081.47</v>
      </c>
      <c r="E38" s="6">
        <v>2894747.2</v>
      </c>
      <c r="F38" s="6">
        <v>2890133.17</v>
      </c>
      <c r="G38" s="6">
        <f t="shared" si="1"/>
        <v>54334.270000000019</v>
      </c>
    </row>
    <row r="39" spans="1:7" x14ac:dyDescent="0.2">
      <c r="A39" s="39" t="s">
        <v>160</v>
      </c>
      <c r="B39" s="6">
        <v>4148258.46</v>
      </c>
      <c r="C39" s="6">
        <v>-560175.81000000006</v>
      </c>
      <c r="D39" s="6">
        <f t="shared" si="0"/>
        <v>3588082.65</v>
      </c>
      <c r="E39" s="6">
        <v>3558207.3</v>
      </c>
      <c r="F39" s="6">
        <v>3557533.2</v>
      </c>
      <c r="G39" s="6">
        <f t="shared" si="1"/>
        <v>29875.350000000093</v>
      </c>
    </row>
    <row r="40" spans="1:7" x14ac:dyDescent="0.2">
      <c r="A40" s="39" t="s">
        <v>168</v>
      </c>
      <c r="B40" s="6">
        <v>0</v>
      </c>
      <c r="C40" s="6">
        <v>807391.86</v>
      </c>
      <c r="D40" s="6">
        <f t="shared" si="0"/>
        <v>807391.86</v>
      </c>
      <c r="E40" s="6">
        <v>489912.76</v>
      </c>
      <c r="F40" s="6">
        <v>486779.38</v>
      </c>
      <c r="G40" s="6">
        <f t="shared" si="1"/>
        <v>317479.09999999998</v>
      </c>
    </row>
    <row r="41" spans="1:7" x14ac:dyDescent="0.2">
      <c r="A41" s="39" t="s">
        <v>169</v>
      </c>
      <c r="B41" s="6">
        <v>0</v>
      </c>
      <c r="C41" s="6">
        <v>642618.37</v>
      </c>
      <c r="D41" s="6">
        <f t="shared" si="0"/>
        <v>642618.37</v>
      </c>
      <c r="E41" s="6">
        <v>581251.42000000004</v>
      </c>
      <c r="F41" s="6">
        <v>577312.39</v>
      </c>
      <c r="G41" s="6">
        <f t="shared" si="1"/>
        <v>61366.949999999953</v>
      </c>
    </row>
    <row r="42" spans="1:7" x14ac:dyDescent="0.2">
      <c r="A42" s="39" t="s">
        <v>170</v>
      </c>
      <c r="B42" s="6">
        <v>0</v>
      </c>
      <c r="C42" s="6">
        <v>1993465.37</v>
      </c>
      <c r="D42" s="6">
        <f t="shared" si="0"/>
        <v>1993465.37</v>
      </c>
      <c r="E42" s="6">
        <v>1543874.96</v>
      </c>
      <c r="F42" s="6">
        <v>1543408.25</v>
      </c>
      <c r="G42" s="6">
        <f t="shared" si="1"/>
        <v>449590.41000000015</v>
      </c>
    </row>
    <row r="43" spans="1:7" x14ac:dyDescent="0.2">
      <c r="A43" s="39" t="s">
        <v>171</v>
      </c>
      <c r="B43" s="6">
        <v>0</v>
      </c>
      <c r="C43" s="6">
        <v>1680572.95</v>
      </c>
      <c r="D43" s="6">
        <f t="shared" si="0"/>
        <v>1680572.95</v>
      </c>
      <c r="E43" s="6">
        <v>1278853.81</v>
      </c>
      <c r="F43" s="6">
        <v>1277524.48</v>
      </c>
      <c r="G43" s="6">
        <f t="shared" si="1"/>
        <v>401719.1399999999</v>
      </c>
    </row>
    <row r="44" spans="1:7" x14ac:dyDescent="0.2">
      <c r="A44" s="39" t="s">
        <v>172</v>
      </c>
      <c r="B44" s="6">
        <v>0</v>
      </c>
      <c r="C44" s="6">
        <v>2692818.81</v>
      </c>
      <c r="D44" s="6">
        <f t="shared" si="0"/>
        <v>2692818.81</v>
      </c>
      <c r="E44" s="6">
        <v>2310277.0699999998</v>
      </c>
      <c r="F44" s="6">
        <v>2257328.81</v>
      </c>
      <c r="G44" s="6">
        <f t="shared" si="1"/>
        <v>382541.74000000022</v>
      </c>
    </row>
    <row r="45" spans="1:7" x14ac:dyDescent="0.2">
      <c r="A45" s="39" t="s">
        <v>173</v>
      </c>
      <c r="B45" s="6">
        <v>0</v>
      </c>
      <c r="C45" s="6">
        <v>1632439.15</v>
      </c>
      <c r="D45" s="6">
        <f t="shared" si="0"/>
        <v>1632439.15</v>
      </c>
      <c r="E45" s="6">
        <v>1596319.79</v>
      </c>
      <c r="F45" s="6">
        <v>1593503.96</v>
      </c>
      <c r="G45" s="6">
        <f t="shared" si="1"/>
        <v>36119.35999999987</v>
      </c>
    </row>
    <row r="46" spans="1:7" x14ac:dyDescent="0.2">
      <c r="A46" s="39" t="s">
        <v>174</v>
      </c>
      <c r="B46" s="6">
        <v>0</v>
      </c>
      <c r="C46" s="6">
        <v>250376.18</v>
      </c>
      <c r="D46" s="6">
        <f t="shared" si="0"/>
        <v>250376.18</v>
      </c>
      <c r="E46" s="6">
        <v>171398.78</v>
      </c>
      <c r="F46" s="6">
        <v>170654.87</v>
      </c>
      <c r="G46" s="6">
        <f t="shared" si="1"/>
        <v>78977.399999999994</v>
      </c>
    </row>
    <row r="47" spans="1:7" x14ac:dyDescent="0.2">
      <c r="A47" s="39" t="s">
        <v>175</v>
      </c>
      <c r="B47" s="6">
        <v>0</v>
      </c>
      <c r="C47" s="6">
        <v>660637.65</v>
      </c>
      <c r="D47" s="6">
        <f t="shared" si="0"/>
        <v>660637.65</v>
      </c>
      <c r="E47" s="6">
        <v>548673.71</v>
      </c>
      <c r="F47" s="6">
        <v>544428.81000000006</v>
      </c>
      <c r="G47" s="6">
        <f t="shared" si="1"/>
        <v>111963.94000000006</v>
      </c>
    </row>
    <row r="48" spans="1:7" x14ac:dyDescent="0.2">
      <c r="A48" s="39" t="s">
        <v>176</v>
      </c>
      <c r="B48" s="6">
        <v>0</v>
      </c>
      <c r="C48" s="6">
        <v>1798801.24</v>
      </c>
      <c r="D48" s="6">
        <f t="shared" si="0"/>
        <v>1798801.24</v>
      </c>
      <c r="E48" s="6">
        <v>1342499.59</v>
      </c>
      <c r="F48" s="6">
        <v>1339821.6100000001</v>
      </c>
      <c r="G48" s="6">
        <f t="shared" si="1"/>
        <v>456301.64999999991</v>
      </c>
    </row>
    <row r="49" spans="1:7" x14ac:dyDescent="0.2">
      <c r="A49" s="39" t="s">
        <v>177</v>
      </c>
      <c r="B49" s="6">
        <v>0</v>
      </c>
      <c r="C49" s="6">
        <v>129522.18</v>
      </c>
      <c r="D49" s="6">
        <f t="shared" si="0"/>
        <v>129522.18</v>
      </c>
      <c r="E49" s="6">
        <v>122366.46</v>
      </c>
      <c r="F49" s="6">
        <v>121468.8</v>
      </c>
      <c r="G49" s="6">
        <f t="shared" si="1"/>
        <v>7155.7199999999866</v>
      </c>
    </row>
    <row r="50" spans="1:7" hidden="1" x14ac:dyDescent="0.2">
      <c r="A50" s="39"/>
      <c r="B50" s="6">
        <v>0</v>
      </c>
      <c r="C50" s="6">
        <v>146986.35999999999</v>
      </c>
      <c r="D50" s="6">
        <f t="shared" si="0"/>
        <v>146986.35999999999</v>
      </c>
      <c r="E50" s="6">
        <v>135525.6</v>
      </c>
      <c r="F50" s="6">
        <v>134181.24</v>
      </c>
      <c r="G50" s="6">
        <f t="shared" si="1"/>
        <v>11460.75999999998</v>
      </c>
    </row>
    <row r="51" spans="1:7" x14ac:dyDescent="0.2">
      <c r="A51" s="48" t="s">
        <v>77</v>
      </c>
      <c r="B51" s="12">
        <f t="shared" ref="B51:G51" si="2">SUM(B6:B50)</f>
        <v>298407297.06999999</v>
      </c>
      <c r="C51" s="12">
        <f t="shared" si="2"/>
        <v>105959917.23000003</v>
      </c>
      <c r="D51" s="12">
        <f t="shared" si="2"/>
        <v>404367214.30000001</v>
      </c>
      <c r="E51" s="12">
        <f t="shared" si="2"/>
        <v>372518876.65999997</v>
      </c>
      <c r="F51" s="12">
        <f t="shared" si="2"/>
        <v>370731956.49000001</v>
      </c>
      <c r="G51" s="12">
        <f t="shared" si="2"/>
        <v>31848337.640000015</v>
      </c>
    </row>
    <row r="53" spans="1:7" hidden="1" x14ac:dyDescent="0.2"/>
    <row r="54" spans="1:7" ht="45" customHeight="1" x14ac:dyDescent="0.2">
      <c r="A54" s="49" t="s">
        <v>180</v>
      </c>
      <c r="B54" s="50"/>
      <c r="C54" s="50"/>
      <c r="D54" s="50"/>
      <c r="E54" s="50"/>
      <c r="F54" s="50"/>
      <c r="G54" s="51"/>
    </row>
    <row r="56" spans="1:7" x14ac:dyDescent="0.2">
      <c r="A56" s="27"/>
      <c r="B56" s="17" t="s">
        <v>0</v>
      </c>
      <c r="C56" s="18"/>
      <c r="D56" s="18"/>
      <c r="E56" s="18"/>
      <c r="F56" s="19"/>
      <c r="G56" s="52" t="s">
        <v>7</v>
      </c>
    </row>
    <row r="57" spans="1:7" ht="22.5" x14ac:dyDescent="0.2">
      <c r="A57" s="28" t="s">
        <v>1</v>
      </c>
      <c r="B57" s="3" t="s">
        <v>2</v>
      </c>
      <c r="C57" s="3" t="s">
        <v>3</v>
      </c>
      <c r="D57" s="3" t="s">
        <v>4</v>
      </c>
      <c r="E57" s="3" t="s">
        <v>5</v>
      </c>
      <c r="F57" s="3" t="s">
        <v>6</v>
      </c>
      <c r="G57" s="53"/>
    </row>
    <row r="58" spans="1:7" x14ac:dyDescent="0.2">
      <c r="A58" s="29"/>
      <c r="B58" s="4">
        <v>1</v>
      </c>
      <c r="C58" s="4">
        <v>2</v>
      </c>
      <c r="D58" s="4" t="s">
        <v>8</v>
      </c>
      <c r="E58" s="4">
        <v>4</v>
      </c>
      <c r="F58" s="4">
        <v>5</v>
      </c>
      <c r="G58" s="4" t="s">
        <v>9</v>
      </c>
    </row>
    <row r="59" spans="1:7" hidden="1" x14ac:dyDescent="0.2">
      <c r="A59" s="41"/>
      <c r="B59" s="13"/>
      <c r="C59" s="13"/>
      <c r="D59" s="13"/>
      <c r="E59" s="13"/>
      <c r="F59" s="13"/>
      <c r="G59" s="13"/>
    </row>
    <row r="60" spans="1:7" x14ac:dyDescent="0.2">
      <c r="A60" s="20" t="s">
        <v>81</v>
      </c>
      <c r="B60" s="14"/>
      <c r="C60" s="14"/>
      <c r="D60" s="14"/>
      <c r="E60" s="14"/>
      <c r="F60" s="14"/>
      <c r="G60" s="14"/>
    </row>
    <row r="61" spans="1:7" x14ac:dyDescent="0.2">
      <c r="A61" s="20" t="s">
        <v>82</v>
      </c>
      <c r="B61" s="14"/>
      <c r="C61" s="14"/>
      <c r="D61" s="14"/>
      <c r="E61" s="14"/>
      <c r="F61" s="14"/>
      <c r="G61" s="14"/>
    </row>
    <row r="62" spans="1:7" x14ac:dyDescent="0.2">
      <c r="A62" s="20" t="s">
        <v>83</v>
      </c>
      <c r="B62" s="14"/>
      <c r="C62" s="14"/>
      <c r="D62" s="14"/>
      <c r="E62" s="14"/>
      <c r="F62" s="14"/>
      <c r="G62" s="14"/>
    </row>
    <row r="63" spans="1:7" x14ac:dyDescent="0.2">
      <c r="A63" s="20" t="s">
        <v>84</v>
      </c>
      <c r="B63" s="14"/>
      <c r="C63" s="14"/>
      <c r="D63" s="14"/>
      <c r="E63" s="14"/>
      <c r="F63" s="14"/>
      <c r="G63" s="14"/>
    </row>
    <row r="64" spans="1:7" hidden="1" x14ac:dyDescent="0.2">
      <c r="A64" s="2"/>
      <c r="B64" s="15"/>
      <c r="C64" s="15"/>
      <c r="D64" s="15"/>
      <c r="E64" s="15"/>
      <c r="F64" s="15"/>
      <c r="G64" s="15"/>
    </row>
    <row r="65" spans="1:7" x14ac:dyDescent="0.2">
      <c r="A65" s="40" t="s">
        <v>77</v>
      </c>
      <c r="B65" s="12"/>
      <c r="C65" s="12"/>
      <c r="D65" s="12"/>
      <c r="E65" s="12"/>
      <c r="F65" s="12"/>
      <c r="G65" s="12"/>
    </row>
    <row r="67" spans="1:7" hidden="1" x14ac:dyDescent="0.2"/>
    <row r="68" spans="1:7" ht="45" customHeight="1" x14ac:dyDescent="0.2">
      <c r="A68" s="56" t="s">
        <v>181</v>
      </c>
      <c r="B68" s="57"/>
      <c r="C68" s="57"/>
      <c r="D68" s="57"/>
      <c r="E68" s="57"/>
      <c r="F68" s="57"/>
      <c r="G68" s="58"/>
    </row>
    <row r="69" spans="1:7" x14ac:dyDescent="0.2">
      <c r="A69" s="27"/>
      <c r="B69" s="17" t="s">
        <v>0</v>
      </c>
      <c r="C69" s="18"/>
      <c r="D69" s="18"/>
      <c r="E69" s="18"/>
      <c r="F69" s="19"/>
      <c r="G69" s="52" t="s">
        <v>7</v>
      </c>
    </row>
    <row r="70" spans="1:7" ht="22.5" x14ac:dyDescent="0.2">
      <c r="A70" s="28" t="s">
        <v>1</v>
      </c>
      <c r="B70" s="3" t="s">
        <v>2</v>
      </c>
      <c r="C70" s="3" t="s">
        <v>3</v>
      </c>
      <c r="D70" s="3" t="s">
        <v>4</v>
      </c>
      <c r="E70" s="3" t="s">
        <v>5</v>
      </c>
      <c r="F70" s="3" t="s">
        <v>6</v>
      </c>
      <c r="G70" s="53"/>
    </row>
    <row r="71" spans="1:7" x14ac:dyDescent="0.2">
      <c r="A71" s="29"/>
      <c r="B71" s="4">
        <v>1</v>
      </c>
      <c r="C71" s="4">
        <v>2</v>
      </c>
      <c r="D71" s="4" t="s">
        <v>8</v>
      </c>
      <c r="E71" s="4">
        <v>4</v>
      </c>
      <c r="F71" s="4">
        <v>5</v>
      </c>
      <c r="G71" s="4" t="s">
        <v>9</v>
      </c>
    </row>
    <row r="72" spans="1:7" hidden="1" x14ac:dyDescent="0.2">
      <c r="A72" s="41"/>
      <c r="B72" s="13"/>
      <c r="C72" s="13"/>
      <c r="D72" s="13"/>
      <c r="E72" s="13"/>
      <c r="F72" s="13"/>
      <c r="G72" s="13"/>
    </row>
    <row r="73" spans="1:7" ht="22.5" x14ac:dyDescent="0.2">
      <c r="A73" s="42" t="s">
        <v>85</v>
      </c>
      <c r="B73" s="6">
        <v>24651826.02</v>
      </c>
      <c r="C73" s="6">
        <v>9900000.0099999998</v>
      </c>
      <c r="D73" s="6">
        <f t="shared" ref="D73" si="3">B73+C73</f>
        <v>34551826.030000001</v>
      </c>
      <c r="E73" s="6">
        <v>34551813.960000001</v>
      </c>
      <c r="F73" s="6">
        <v>34551813.960000001</v>
      </c>
      <c r="G73" s="6">
        <f t="shared" ref="G73" si="4">D73-E73</f>
        <v>12.070000000298023</v>
      </c>
    </row>
    <row r="74" spans="1:7" hidden="1" x14ac:dyDescent="0.2">
      <c r="A74" s="42"/>
      <c r="B74" s="14"/>
      <c r="C74" s="14"/>
      <c r="D74" s="14"/>
      <c r="E74" s="14"/>
      <c r="F74" s="14"/>
      <c r="G74" s="14"/>
    </row>
    <row r="75" spans="1:7" x14ac:dyDescent="0.2">
      <c r="A75" s="42" t="s">
        <v>86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</row>
    <row r="76" spans="1:7" hidden="1" x14ac:dyDescent="0.2">
      <c r="A76" s="42"/>
      <c r="B76" s="14"/>
      <c r="C76" s="14"/>
      <c r="D76" s="14"/>
      <c r="E76" s="14"/>
      <c r="F76" s="14"/>
      <c r="G76" s="14"/>
    </row>
    <row r="77" spans="1:7" ht="22.5" x14ac:dyDescent="0.2">
      <c r="A77" s="42" t="s">
        <v>87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</row>
    <row r="78" spans="1:7" hidden="1" x14ac:dyDescent="0.2">
      <c r="A78" s="42"/>
      <c r="B78" s="14"/>
      <c r="C78" s="14"/>
      <c r="D78" s="14"/>
      <c r="E78" s="14"/>
      <c r="F78" s="14"/>
      <c r="G78" s="14"/>
    </row>
    <row r="79" spans="1:7" ht="22.5" x14ac:dyDescent="0.2">
      <c r="A79" s="42" t="s">
        <v>88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</row>
    <row r="80" spans="1:7" hidden="1" x14ac:dyDescent="0.2">
      <c r="A80" s="42"/>
      <c r="B80" s="14"/>
      <c r="C80" s="14"/>
      <c r="D80" s="14"/>
      <c r="E80" s="14"/>
      <c r="F80" s="14"/>
      <c r="G80" s="14"/>
    </row>
    <row r="81" spans="1:7" ht="22.5" x14ac:dyDescent="0.2">
      <c r="A81" s="42" t="s">
        <v>89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hidden="1" x14ac:dyDescent="0.2">
      <c r="A82" s="42"/>
      <c r="B82" s="14"/>
      <c r="C82" s="14"/>
      <c r="D82" s="14"/>
      <c r="E82" s="14"/>
      <c r="F82" s="14"/>
      <c r="G82" s="14"/>
    </row>
    <row r="83" spans="1:7" ht="22.5" x14ac:dyDescent="0.2">
      <c r="A83" s="42" t="s">
        <v>90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hidden="1" x14ac:dyDescent="0.2">
      <c r="A84" s="42"/>
      <c r="B84" s="14"/>
      <c r="C84" s="14"/>
      <c r="D84" s="14"/>
      <c r="E84" s="14"/>
      <c r="F84" s="14"/>
      <c r="G84" s="14"/>
    </row>
    <row r="85" spans="1:7" x14ac:dyDescent="0.2">
      <c r="A85" s="42" t="s">
        <v>91</v>
      </c>
      <c r="B85" s="14">
        <v>0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</row>
    <row r="86" spans="1:7" hidden="1" x14ac:dyDescent="0.2">
      <c r="A86" s="43"/>
      <c r="B86" s="15"/>
      <c r="C86" s="15"/>
      <c r="D86" s="15"/>
      <c r="E86" s="15"/>
      <c r="F86" s="15"/>
      <c r="G86" s="15"/>
    </row>
    <row r="87" spans="1:7" x14ac:dyDescent="0.2">
      <c r="A87" s="44" t="s">
        <v>77</v>
      </c>
      <c r="B87" s="12">
        <f t="shared" ref="B87:G87" si="5">SUM(B73:B85)</f>
        <v>24651826.02</v>
      </c>
      <c r="C87" s="12">
        <f t="shared" si="5"/>
        <v>9900000.0099999998</v>
      </c>
      <c r="D87" s="12">
        <f t="shared" si="5"/>
        <v>34551826.030000001</v>
      </c>
      <c r="E87" s="12">
        <f t="shared" si="5"/>
        <v>34551813.960000001</v>
      </c>
      <c r="F87" s="12">
        <f t="shared" si="5"/>
        <v>34551813.960000001</v>
      </c>
      <c r="G87" s="12">
        <f t="shared" si="5"/>
        <v>12.070000000298023</v>
      </c>
    </row>
    <row r="91" spans="1:7" x14ac:dyDescent="0.2">
      <c r="A91" s="24"/>
      <c r="D91" s="24"/>
      <c r="E91" s="24"/>
      <c r="F91" s="24"/>
    </row>
    <row r="92" spans="1:7" ht="12" x14ac:dyDescent="0.2">
      <c r="A92" s="25" t="s">
        <v>165</v>
      </c>
      <c r="D92" s="54" t="s">
        <v>163</v>
      </c>
      <c r="E92" s="54"/>
      <c r="F92" s="54"/>
    </row>
    <row r="93" spans="1:7" ht="60.75" customHeight="1" x14ac:dyDescent="0.2">
      <c r="A93" s="26" t="s">
        <v>166</v>
      </c>
      <c r="D93" s="55" t="s">
        <v>164</v>
      </c>
      <c r="E93" s="55"/>
      <c r="F93" s="55"/>
    </row>
    <row r="94" spans="1:7" ht="12" x14ac:dyDescent="0.2">
      <c r="A94" s="25" t="s">
        <v>161</v>
      </c>
    </row>
    <row r="95" spans="1:7" ht="12" x14ac:dyDescent="0.2">
      <c r="A95" s="25" t="s">
        <v>162</v>
      </c>
    </row>
  </sheetData>
  <sheetProtection formatCells="0" formatColumns="0" formatRows="0" insertRows="0" deleteRows="0" autoFilter="0"/>
  <mergeCells count="8">
    <mergeCell ref="A1:G1"/>
    <mergeCell ref="A54:G54"/>
    <mergeCell ref="A68:G68"/>
    <mergeCell ref="D92:F92"/>
    <mergeCell ref="D93:F93"/>
    <mergeCell ref="G3:G4"/>
    <mergeCell ref="G56:G57"/>
    <mergeCell ref="G69:G70"/>
  </mergeCells>
  <printOptions horizontalCentered="1"/>
  <pageMargins left="0.23622047244094491" right="0.23622047244094491" top="0.15748031496062992" bottom="0.15748031496062992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6" t="s">
        <v>178</v>
      </c>
      <c r="B1" s="59"/>
      <c r="C1" s="59"/>
      <c r="D1" s="59"/>
      <c r="E1" s="59"/>
      <c r="F1" s="59"/>
      <c r="G1" s="60"/>
    </row>
    <row r="2" spans="1:7" x14ac:dyDescent="0.2">
      <c r="A2" s="27"/>
      <c r="B2" s="17" t="s">
        <v>0</v>
      </c>
      <c r="C2" s="18"/>
      <c r="D2" s="18"/>
      <c r="E2" s="18"/>
      <c r="F2" s="19"/>
      <c r="G2" s="52" t="s">
        <v>7</v>
      </c>
    </row>
    <row r="3" spans="1:7" ht="24.95" customHeight="1" x14ac:dyDescent="0.2">
      <c r="A3" s="28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3"/>
    </row>
    <row r="4" spans="1:7" x14ac:dyDescent="0.2">
      <c r="A4" s="29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5"/>
      <c r="B5" s="5"/>
      <c r="C5" s="5"/>
      <c r="D5" s="5"/>
      <c r="E5" s="5"/>
      <c r="F5" s="5"/>
      <c r="G5" s="5"/>
    </row>
    <row r="6" spans="1:7" x14ac:dyDescent="0.2">
      <c r="A6" s="16" t="s">
        <v>92</v>
      </c>
      <c r="B6" s="23">
        <f t="shared" ref="B6:G6" si="0">SUM(B7:B14)</f>
        <v>163316146.06</v>
      </c>
      <c r="C6" s="23">
        <f t="shared" si="0"/>
        <v>34368150.839999996</v>
      </c>
      <c r="D6" s="23">
        <f t="shared" si="0"/>
        <v>197684296.90000001</v>
      </c>
      <c r="E6" s="23">
        <f t="shared" si="0"/>
        <v>185670426.84999999</v>
      </c>
      <c r="F6" s="23">
        <f t="shared" si="0"/>
        <v>184202069.42000002</v>
      </c>
      <c r="G6" s="23">
        <f t="shared" si="0"/>
        <v>12013870.049999995</v>
      </c>
    </row>
    <row r="7" spans="1:7" x14ac:dyDescent="0.2">
      <c r="A7" s="46" t="s">
        <v>93</v>
      </c>
      <c r="B7" s="6">
        <v>36644379.149999999</v>
      </c>
      <c r="C7" s="6">
        <v>11604713.529999999</v>
      </c>
      <c r="D7" s="6">
        <f>B7+C7</f>
        <v>48249092.68</v>
      </c>
      <c r="E7" s="6">
        <v>47266851.350000001</v>
      </c>
      <c r="F7" s="6">
        <v>47063309.090000004</v>
      </c>
      <c r="G7" s="6">
        <f>D7-E7</f>
        <v>982241.32999999821</v>
      </c>
    </row>
    <row r="8" spans="1:7" x14ac:dyDescent="0.2">
      <c r="A8" s="46" t="s">
        <v>94</v>
      </c>
      <c r="B8" s="6">
        <v>440438.18</v>
      </c>
      <c r="C8" s="6">
        <v>119522.18</v>
      </c>
      <c r="D8" s="6">
        <f t="shared" ref="D8:D14" si="1">B8+C8</f>
        <v>559960.36</v>
      </c>
      <c r="E8" s="6">
        <v>324939.17</v>
      </c>
      <c r="F8" s="6">
        <v>323306.03000000003</v>
      </c>
      <c r="G8" s="6">
        <f t="shared" ref="G8:G14" si="2">D8-E8</f>
        <v>235021.19</v>
      </c>
    </row>
    <row r="9" spans="1:7" x14ac:dyDescent="0.2">
      <c r="A9" s="46" t="s">
        <v>127</v>
      </c>
      <c r="B9" s="6">
        <v>21621749.059999999</v>
      </c>
      <c r="C9" s="6">
        <v>-2037138.83</v>
      </c>
      <c r="D9" s="6">
        <f t="shared" si="1"/>
        <v>19584610.229999997</v>
      </c>
      <c r="E9" s="6">
        <v>18290366.84</v>
      </c>
      <c r="F9" s="6">
        <v>18258760</v>
      </c>
      <c r="G9" s="6">
        <f t="shared" si="2"/>
        <v>1294243.3899999969</v>
      </c>
    </row>
    <row r="10" spans="1:7" x14ac:dyDescent="0.2">
      <c r="A10" s="46" t="s">
        <v>95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46" t="s">
        <v>96</v>
      </c>
      <c r="B11" s="6">
        <v>17048932.829999998</v>
      </c>
      <c r="C11" s="6">
        <v>1671897.18</v>
      </c>
      <c r="D11" s="6">
        <f t="shared" si="1"/>
        <v>18720830.009999998</v>
      </c>
      <c r="E11" s="6">
        <v>16494216.25</v>
      </c>
      <c r="F11" s="6">
        <v>16441523.27</v>
      </c>
      <c r="G11" s="6">
        <f t="shared" si="2"/>
        <v>2226613.7599999979</v>
      </c>
    </row>
    <row r="12" spans="1:7" x14ac:dyDescent="0.2">
      <c r="A12" s="46" t="s">
        <v>97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46" t="s">
        <v>98</v>
      </c>
      <c r="B13" s="6">
        <v>74623840.780000001</v>
      </c>
      <c r="C13" s="6">
        <v>19101291.809999999</v>
      </c>
      <c r="D13" s="6">
        <f t="shared" si="1"/>
        <v>93725132.590000004</v>
      </c>
      <c r="E13" s="6">
        <v>88072882.780000001</v>
      </c>
      <c r="F13" s="6">
        <v>86927443.900000006</v>
      </c>
      <c r="G13" s="6">
        <f t="shared" si="2"/>
        <v>5652249.8100000024</v>
      </c>
    </row>
    <row r="14" spans="1:7" x14ac:dyDescent="0.2">
      <c r="A14" s="46" t="s">
        <v>36</v>
      </c>
      <c r="B14" s="6">
        <v>12936806.060000001</v>
      </c>
      <c r="C14" s="6">
        <v>3907864.97</v>
      </c>
      <c r="D14" s="6">
        <f t="shared" si="1"/>
        <v>16844671.030000001</v>
      </c>
      <c r="E14" s="6">
        <v>15221170.460000001</v>
      </c>
      <c r="F14" s="6">
        <v>15187727.130000001</v>
      </c>
      <c r="G14" s="6">
        <f t="shared" si="2"/>
        <v>1623500.5700000003</v>
      </c>
    </row>
    <row r="15" spans="1:7" x14ac:dyDescent="0.2">
      <c r="A15" s="47"/>
      <c r="B15" s="6"/>
      <c r="C15" s="6"/>
      <c r="D15" s="6"/>
      <c r="E15" s="6"/>
      <c r="F15" s="6"/>
      <c r="G15" s="6"/>
    </row>
    <row r="16" spans="1:7" x14ac:dyDescent="0.2">
      <c r="A16" s="16" t="s">
        <v>99</v>
      </c>
      <c r="B16" s="23">
        <f t="shared" ref="B16:G16" si="3">SUM(B17:B23)</f>
        <v>130942892.55000001</v>
      </c>
      <c r="C16" s="23">
        <f t="shared" si="3"/>
        <v>68359675.589999989</v>
      </c>
      <c r="D16" s="23">
        <f t="shared" si="3"/>
        <v>199302568.13999999</v>
      </c>
      <c r="E16" s="23">
        <f t="shared" si="3"/>
        <v>180403867.95999998</v>
      </c>
      <c r="F16" s="23">
        <f t="shared" si="3"/>
        <v>180089124.01000002</v>
      </c>
      <c r="G16" s="23">
        <f t="shared" si="3"/>
        <v>18898700.179999996</v>
      </c>
    </row>
    <row r="17" spans="1:7" x14ac:dyDescent="0.2">
      <c r="A17" s="46" t="s">
        <v>100</v>
      </c>
      <c r="B17" s="6">
        <v>275000</v>
      </c>
      <c r="C17" s="6">
        <v>752152.64</v>
      </c>
      <c r="D17" s="6">
        <f>B17+C17</f>
        <v>1027152.64</v>
      </c>
      <c r="E17" s="6">
        <v>962624.89</v>
      </c>
      <c r="F17" s="6">
        <v>958685.86</v>
      </c>
      <c r="G17" s="6">
        <f t="shared" ref="G17:G23" si="4">D17-E17</f>
        <v>64527.75</v>
      </c>
    </row>
    <row r="18" spans="1:7" x14ac:dyDescent="0.2">
      <c r="A18" s="46" t="s">
        <v>101</v>
      </c>
      <c r="B18" s="6">
        <v>109428910.48</v>
      </c>
      <c r="C18" s="6">
        <v>67885131.599999994</v>
      </c>
      <c r="D18" s="6">
        <f t="shared" ref="D18:D23" si="5">B18+C18</f>
        <v>177314042.07999998</v>
      </c>
      <c r="E18" s="6">
        <v>160200803.72999999</v>
      </c>
      <c r="F18" s="6">
        <v>159978809.52000001</v>
      </c>
      <c r="G18" s="6">
        <f t="shared" si="4"/>
        <v>17113238.349999994</v>
      </c>
    </row>
    <row r="19" spans="1:7" x14ac:dyDescent="0.2">
      <c r="A19" s="46" t="s">
        <v>102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46" t="s">
        <v>103</v>
      </c>
      <c r="B20" s="6">
        <v>7398498.1200000001</v>
      </c>
      <c r="C20" s="6">
        <v>2070003.29</v>
      </c>
      <c r="D20" s="6">
        <f t="shared" si="5"/>
        <v>9468501.4100000001</v>
      </c>
      <c r="E20" s="6">
        <v>8457033.1600000001</v>
      </c>
      <c r="F20" s="6">
        <v>8391259.4800000004</v>
      </c>
      <c r="G20" s="6">
        <f t="shared" si="4"/>
        <v>1011468.25</v>
      </c>
    </row>
    <row r="21" spans="1:7" x14ac:dyDescent="0.2">
      <c r="A21" s="46" t="s">
        <v>104</v>
      </c>
      <c r="B21" s="6">
        <v>9843641.8100000005</v>
      </c>
      <c r="C21" s="6">
        <v>-890124.26</v>
      </c>
      <c r="D21" s="6">
        <f t="shared" si="5"/>
        <v>8953517.5500000007</v>
      </c>
      <c r="E21" s="6">
        <v>8481982.1500000004</v>
      </c>
      <c r="F21" s="6">
        <v>8466248.8900000006</v>
      </c>
      <c r="G21" s="6">
        <f t="shared" si="4"/>
        <v>471535.40000000037</v>
      </c>
    </row>
    <row r="22" spans="1:7" x14ac:dyDescent="0.2">
      <c r="A22" s="46" t="s">
        <v>105</v>
      </c>
      <c r="B22" s="6">
        <v>3996842.14</v>
      </c>
      <c r="C22" s="6">
        <v>-1604474.04</v>
      </c>
      <c r="D22" s="6">
        <f t="shared" si="5"/>
        <v>2392368.1</v>
      </c>
      <c r="E22" s="6">
        <v>2165898.4300000002</v>
      </c>
      <c r="F22" s="6">
        <v>2159939.02</v>
      </c>
      <c r="G22" s="6">
        <f t="shared" si="4"/>
        <v>226469.66999999993</v>
      </c>
    </row>
    <row r="23" spans="1:7" x14ac:dyDescent="0.2">
      <c r="A23" s="46" t="s">
        <v>106</v>
      </c>
      <c r="B23" s="6">
        <v>0</v>
      </c>
      <c r="C23" s="6">
        <v>146986.35999999999</v>
      </c>
      <c r="D23" s="6">
        <f t="shared" si="5"/>
        <v>146986.35999999999</v>
      </c>
      <c r="E23" s="6">
        <v>135525.6</v>
      </c>
      <c r="F23" s="6">
        <v>134181.24</v>
      </c>
      <c r="G23" s="6">
        <f t="shared" si="4"/>
        <v>11460.75999999998</v>
      </c>
    </row>
    <row r="24" spans="1:7" x14ac:dyDescent="0.2">
      <c r="A24" s="47"/>
      <c r="B24" s="6"/>
      <c r="C24" s="6"/>
      <c r="D24" s="6"/>
      <c r="E24" s="6"/>
      <c r="F24" s="6"/>
      <c r="G24" s="6"/>
    </row>
    <row r="25" spans="1:7" x14ac:dyDescent="0.2">
      <c r="A25" s="16" t="s">
        <v>107</v>
      </c>
      <c r="B25" s="23">
        <f t="shared" ref="B25:G25" si="6">SUM(B26:B34)</f>
        <v>4148258.46</v>
      </c>
      <c r="C25" s="23">
        <f t="shared" si="6"/>
        <v>3232090.8</v>
      </c>
      <c r="D25" s="23">
        <f t="shared" si="6"/>
        <v>7380349.2599999998</v>
      </c>
      <c r="E25" s="23">
        <f t="shared" si="6"/>
        <v>6444581.8499999996</v>
      </c>
      <c r="F25" s="23">
        <f t="shared" si="6"/>
        <v>6440763.0599999996</v>
      </c>
      <c r="G25" s="23">
        <f t="shared" si="6"/>
        <v>935767.41000000015</v>
      </c>
    </row>
    <row r="26" spans="1:7" x14ac:dyDescent="0.2">
      <c r="A26" s="46" t="s">
        <v>108</v>
      </c>
      <c r="B26" s="6">
        <v>0</v>
      </c>
      <c r="C26" s="6">
        <v>0</v>
      </c>
      <c r="D26" s="6">
        <f>B26+C26</f>
        <v>0</v>
      </c>
      <c r="E26" s="6">
        <v>0</v>
      </c>
      <c r="F26" s="6">
        <v>0</v>
      </c>
      <c r="G26" s="6">
        <f t="shared" ref="G26:G34" si="7">D26-E26</f>
        <v>0</v>
      </c>
    </row>
    <row r="27" spans="1:7" x14ac:dyDescent="0.2">
      <c r="A27" s="46" t="s">
        <v>109</v>
      </c>
      <c r="B27" s="6">
        <v>0</v>
      </c>
      <c r="C27" s="6">
        <v>0</v>
      </c>
      <c r="D27" s="6">
        <f t="shared" ref="D27:D34" si="8">B27+C27</f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46" t="s">
        <v>110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46" t="s">
        <v>111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46" t="s">
        <v>112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46" t="s">
        <v>113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46" t="s">
        <v>114</v>
      </c>
      <c r="B32" s="6">
        <v>0</v>
      </c>
      <c r="C32" s="6">
        <v>1993465.37</v>
      </c>
      <c r="D32" s="6">
        <f t="shared" si="8"/>
        <v>1993465.37</v>
      </c>
      <c r="E32" s="6">
        <v>1543874.96</v>
      </c>
      <c r="F32" s="6">
        <v>1543408.25</v>
      </c>
      <c r="G32" s="6">
        <f t="shared" si="7"/>
        <v>449590.41000000015</v>
      </c>
    </row>
    <row r="33" spans="1:7" x14ac:dyDescent="0.2">
      <c r="A33" s="46" t="s">
        <v>115</v>
      </c>
      <c r="B33" s="6">
        <v>4148258.46</v>
      </c>
      <c r="C33" s="6">
        <v>1238625.43</v>
      </c>
      <c r="D33" s="6">
        <f t="shared" si="8"/>
        <v>5386883.8899999997</v>
      </c>
      <c r="E33" s="6">
        <v>4900706.8899999997</v>
      </c>
      <c r="F33" s="6">
        <v>4897354.8099999996</v>
      </c>
      <c r="G33" s="6">
        <f t="shared" si="7"/>
        <v>486177</v>
      </c>
    </row>
    <row r="34" spans="1:7" x14ac:dyDescent="0.2">
      <c r="A34" s="46" t="s">
        <v>116</v>
      </c>
      <c r="B34" s="6">
        <v>0</v>
      </c>
      <c r="C34" s="6">
        <v>0</v>
      </c>
      <c r="D34" s="6">
        <f t="shared" si="8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47"/>
      <c r="B35" s="6"/>
      <c r="C35" s="6"/>
      <c r="D35" s="6"/>
      <c r="E35" s="6"/>
      <c r="F35" s="6"/>
      <c r="G35" s="6"/>
    </row>
    <row r="36" spans="1:7" x14ac:dyDescent="0.2">
      <c r="A36" s="16" t="s">
        <v>117</v>
      </c>
      <c r="B36" s="23">
        <f t="shared" ref="B36:G36" si="9">SUM(B37:B40)</f>
        <v>0</v>
      </c>
      <c r="C36" s="23">
        <f t="shared" si="9"/>
        <v>0</v>
      </c>
      <c r="D36" s="23">
        <f t="shared" si="9"/>
        <v>0</v>
      </c>
      <c r="E36" s="23">
        <f t="shared" si="9"/>
        <v>0</v>
      </c>
      <c r="F36" s="23">
        <f t="shared" si="9"/>
        <v>0</v>
      </c>
      <c r="G36" s="23">
        <f t="shared" si="9"/>
        <v>0</v>
      </c>
    </row>
    <row r="37" spans="1:7" x14ac:dyDescent="0.2">
      <c r="A37" s="46" t="s">
        <v>118</v>
      </c>
      <c r="B37" s="6">
        <v>0</v>
      </c>
      <c r="C37" s="6">
        <v>0</v>
      </c>
      <c r="D37" s="6">
        <f>B37+C37</f>
        <v>0</v>
      </c>
      <c r="E37" s="6">
        <v>0</v>
      </c>
      <c r="F37" s="6">
        <v>0</v>
      </c>
      <c r="G37" s="6">
        <f t="shared" ref="G37:G40" si="10">D37-E37</f>
        <v>0</v>
      </c>
    </row>
    <row r="38" spans="1:7" ht="22.5" x14ac:dyDescent="0.2">
      <c r="A38" s="46" t="s">
        <v>119</v>
      </c>
      <c r="B38" s="6">
        <v>0</v>
      </c>
      <c r="C38" s="6">
        <v>0</v>
      </c>
      <c r="D38" s="6">
        <f t="shared" ref="D38:D40" si="11">B38+C38</f>
        <v>0</v>
      </c>
      <c r="E38" s="6">
        <v>0</v>
      </c>
      <c r="F38" s="6">
        <v>0</v>
      </c>
      <c r="G38" s="6">
        <f t="shared" si="10"/>
        <v>0</v>
      </c>
    </row>
    <row r="39" spans="1:7" x14ac:dyDescent="0.2">
      <c r="A39" s="46" t="s">
        <v>120</v>
      </c>
      <c r="B39" s="6">
        <v>0</v>
      </c>
      <c r="C39" s="6">
        <v>0</v>
      </c>
      <c r="D39" s="6">
        <f t="shared" si="11"/>
        <v>0</v>
      </c>
      <c r="E39" s="6">
        <v>0</v>
      </c>
      <c r="F39" s="6">
        <v>0</v>
      </c>
      <c r="G39" s="6">
        <f t="shared" si="10"/>
        <v>0</v>
      </c>
    </row>
    <row r="40" spans="1:7" x14ac:dyDescent="0.2">
      <c r="A40" s="46" t="s">
        <v>121</v>
      </c>
      <c r="B40" s="6">
        <v>0</v>
      </c>
      <c r="C40" s="6">
        <v>0</v>
      </c>
      <c r="D40" s="6">
        <f t="shared" si="11"/>
        <v>0</v>
      </c>
      <c r="E40" s="6">
        <v>0</v>
      </c>
      <c r="F40" s="6">
        <v>0</v>
      </c>
      <c r="G40" s="6">
        <f t="shared" si="10"/>
        <v>0</v>
      </c>
    </row>
    <row r="41" spans="1:7" x14ac:dyDescent="0.2">
      <c r="A41" s="47"/>
      <c r="B41" s="6"/>
      <c r="C41" s="6"/>
      <c r="D41" s="6"/>
      <c r="E41" s="6"/>
      <c r="F41" s="6"/>
      <c r="G41" s="6"/>
    </row>
    <row r="42" spans="1:7" x14ac:dyDescent="0.2">
      <c r="A42" s="44" t="s">
        <v>77</v>
      </c>
      <c r="B42" s="12">
        <f t="shared" ref="B42:G42" si="12">SUM(B36+B25+B16+B6)</f>
        <v>298407297.07000005</v>
      </c>
      <c r="C42" s="12">
        <f t="shared" si="12"/>
        <v>105959917.22999999</v>
      </c>
      <c r="D42" s="12">
        <f t="shared" si="12"/>
        <v>404367214.29999995</v>
      </c>
      <c r="E42" s="12">
        <f t="shared" si="12"/>
        <v>372518876.65999997</v>
      </c>
      <c r="F42" s="12">
        <f t="shared" si="12"/>
        <v>370731956.49000001</v>
      </c>
      <c r="G42" s="12">
        <f t="shared" si="12"/>
        <v>31848337.639999993</v>
      </c>
    </row>
    <row r="46" spans="1:7" x14ac:dyDescent="0.2">
      <c r="A46" s="24"/>
      <c r="D46" s="24"/>
      <c r="E46" s="24"/>
      <c r="F46" s="24"/>
    </row>
    <row r="47" spans="1:7" ht="12" x14ac:dyDescent="0.2">
      <c r="A47" s="25" t="s">
        <v>165</v>
      </c>
      <c r="D47" s="54" t="s">
        <v>163</v>
      </c>
      <c r="E47" s="54"/>
      <c r="F47" s="54"/>
    </row>
    <row r="48" spans="1:7" ht="59.25" customHeight="1" x14ac:dyDescent="0.2">
      <c r="A48" s="26" t="s">
        <v>166</v>
      </c>
      <c r="D48" s="55" t="s">
        <v>164</v>
      </c>
      <c r="E48" s="55"/>
      <c r="F48" s="55"/>
    </row>
    <row r="49" spans="1:1" ht="12" x14ac:dyDescent="0.2">
      <c r="A49" s="25" t="s">
        <v>161</v>
      </c>
    </row>
    <row r="50" spans="1:1" ht="12" x14ac:dyDescent="0.2">
      <c r="A50" s="25" t="s">
        <v>162</v>
      </c>
    </row>
  </sheetData>
  <sheetProtection formatCells="0" formatColumns="0" formatRows="0" autoFilter="0"/>
  <mergeCells count="4">
    <mergeCell ref="G2:G3"/>
    <mergeCell ref="A1:G1"/>
    <mergeCell ref="D47:F47"/>
    <mergeCell ref="D48:F48"/>
  </mergeCells>
  <printOptions horizontalCentered="1"/>
  <pageMargins left="0.31496062992125984" right="0.31496062992125984" top="0.15748031496062992" bottom="0.15748031496062992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2025-01-21T18:26:34Z</cp:lastPrinted>
  <dcterms:created xsi:type="dcterms:W3CDTF">2014-02-10T03:37:14Z</dcterms:created>
  <dcterms:modified xsi:type="dcterms:W3CDTF">2025-01-21T18:29:03Z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