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IP\Downloads\4to transparencia\4to transparencia\Nueva carpeta\"/>
    </mc:Choice>
  </mc:AlternateContent>
  <xr:revisionPtr revIDLastSave="0" documentId="8_{B29BB888-D5B5-4CF1-8A19-46C6045BBD64}" xr6:coauthVersionLast="47" xr6:coauthVersionMax="47" xr10:uidLastSave="{00000000-0000-0000-0000-000000000000}"/>
  <bookViews>
    <workbookView xWindow="-120" yWindow="-120" windowWidth="20730" windowHeight="11160" xr2:uid="{E0F632D3-C550-45EB-95F9-FB547D7BA9B2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D9" i="1"/>
  <c r="G9" i="1"/>
  <c r="D10" i="1"/>
  <c r="G10" i="1"/>
  <c r="D11" i="1"/>
  <c r="G11" i="1"/>
  <c r="D12" i="1"/>
  <c r="G12" i="1"/>
  <c r="D13" i="1"/>
  <c r="F13" i="1"/>
  <c r="G13" i="1"/>
  <c r="D14" i="1"/>
  <c r="G14" i="1"/>
  <c r="D15" i="1"/>
  <c r="D41" i="1" s="1"/>
  <c r="G15" i="1"/>
  <c r="B16" i="1"/>
  <c r="C16" i="1"/>
  <c r="E16" i="1"/>
  <c r="F16" i="1"/>
  <c r="G16" i="1" s="1"/>
  <c r="D17" i="1"/>
  <c r="D16" i="1" s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C28" i="1"/>
  <c r="D28" i="1"/>
  <c r="E28" i="1"/>
  <c r="E41" i="1" s="1"/>
  <c r="E70" i="1" s="1"/>
  <c r="E79" i="1" s="1"/>
  <c r="F28" i="1"/>
  <c r="G28" i="1" s="1"/>
  <c r="D29" i="1"/>
  <c r="G29" i="1"/>
  <c r="D30" i="1"/>
  <c r="G30" i="1"/>
  <c r="D31" i="1"/>
  <c r="G31" i="1"/>
  <c r="D32" i="1"/>
  <c r="G32" i="1"/>
  <c r="D33" i="1"/>
  <c r="G33" i="1"/>
  <c r="D34" i="1"/>
  <c r="G34" i="1"/>
  <c r="B35" i="1"/>
  <c r="D35" i="1" s="1"/>
  <c r="C35" i="1"/>
  <c r="C41" i="1" s="1"/>
  <c r="C70" i="1" s="1"/>
  <c r="E35" i="1"/>
  <c r="F35" i="1"/>
  <c r="G35" i="1" s="1"/>
  <c r="D36" i="1"/>
  <c r="G36" i="1"/>
  <c r="B37" i="1"/>
  <c r="C37" i="1"/>
  <c r="E37" i="1"/>
  <c r="F37" i="1"/>
  <c r="G37" i="1" s="1"/>
  <c r="D38" i="1"/>
  <c r="G38" i="1"/>
  <c r="D39" i="1"/>
  <c r="D37" i="1" s="1"/>
  <c r="G39" i="1"/>
  <c r="B45" i="1"/>
  <c r="B65" i="1" s="1"/>
  <c r="C45" i="1"/>
  <c r="E45" i="1"/>
  <c r="F45" i="1"/>
  <c r="G45" i="1" s="1"/>
  <c r="D46" i="1"/>
  <c r="G46" i="1"/>
  <c r="D47" i="1"/>
  <c r="D45" i="1" s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B54" i="1"/>
  <c r="C54" i="1"/>
  <c r="E54" i="1"/>
  <c r="E65" i="1" s="1"/>
  <c r="F54" i="1"/>
  <c r="G54" i="1" s="1"/>
  <c r="D55" i="1"/>
  <c r="G55" i="1"/>
  <c r="D56" i="1"/>
  <c r="G56" i="1"/>
  <c r="D57" i="1"/>
  <c r="D54" i="1" s="1"/>
  <c r="G57" i="1"/>
  <c r="D58" i="1"/>
  <c r="G58" i="1"/>
  <c r="B59" i="1"/>
  <c r="C59" i="1"/>
  <c r="E59" i="1"/>
  <c r="F59" i="1"/>
  <c r="G59" i="1" s="1"/>
  <c r="D60" i="1"/>
  <c r="D59" i="1" s="1"/>
  <c r="G60" i="1"/>
  <c r="D61" i="1"/>
  <c r="G61" i="1"/>
  <c r="D62" i="1"/>
  <c r="G62" i="1"/>
  <c r="D63" i="1"/>
  <c r="G63" i="1"/>
  <c r="C65" i="1"/>
  <c r="B67" i="1"/>
  <c r="C67" i="1"/>
  <c r="D67" i="1"/>
  <c r="E67" i="1"/>
  <c r="F67" i="1"/>
  <c r="D68" i="1"/>
  <c r="G68" i="1"/>
  <c r="G67" i="1" s="1"/>
  <c r="B75" i="1"/>
  <c r="G41" i="1" l="1"/>
  <c r="D65" i="1"/>
  <c r="D70" i="1" s="1"/>
  <c r="F65" i="1"/>
  <c r="G65" i="1" s="1"/>
  <c r="F41" i="1"/>
  <c r="F70" i="1" s="1"/>
  <c r="H70" i="1" s="1"/>
  <c r="B41" i="1"/>
  <c r="B70" i="1" s="1"/>
  <c r="G70" i="1" l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<sst xmlns="http://schemas.openxmlformats.org/spreadsheetml/2006/main" count="73" uniqueCount="73">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</sst>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4" fontId="0" fillId="0" borderId="1" xfId="0" applyNumberFormat="1" applyBorder="1"/>
    <xf numFmtId="0" fontId="0" fillId="0" borderId="1" xfId="0" applyBorder="1" applyAlignment="1">
      <alignment vertical="center"/>
    </xf>
    <xf numFmtId="3" fontId="2" fillId="0" borderId="2" xfId="2" applyNumberFormat="1" applyFont="1" applyFill="1" applyBorder="1" applyAlignment="1" applyProtection="1">
      <alignment vertical="center"/>
      <protection locked="0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3"/>
    </xf>
    <xf numFmtId="3" fontId="0" fillId="0" borderId="2" xfId="2" applyNumberFormat="1" applyFont="1" applyFill="1" applyBorder="1" applyAlignment="1" applyProtection="1">
      <alignment vertical="center"/>
      <protection locked="0"/>
    </xf>
    <xf numFmtId="3" fontId="1" fillId="0" borderId="2" xfId="2" applyNumberFormat="1" applyFont="1" applyFill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3" fontId="0" fillId="0" borderId="2" xfId="2" applyNumberFormat="1" applyFon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3" fontId="2" fillId="0" borderId="2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>
      <alignment vertical="center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3" fontId="1" fillId="2" borderId="2" xfId="1" applyNumberFormat="1" applyFont="1" applyFill="1" applyBorder="1" applyAlignment="1" applyProtection="1">
      <alignment vertical="center"/>
      <protection locked="0"/>
    </xf>
    <xf numFmtId="3" fontId="2" fillId="0" borderId="2" xfId="3" applyNumberFormat="1" applyFont="1" applyFill="1" applyBorder="1" applyAlignment="1" applyProtection="1">
      <alignment vertical="center"/>
      <protection locked="0"/>
    </xf>
    <xf numFmtId="3" fontId="0" fillId="3" borderId="3" xfId="2" applyNumberFormat="1" applyFont="1" applyFill="1" applyBorder="1" applyAlignment="1">
      <alignment vertical="center"/>
    </xf>
    <xf numFmtId="4" fontId="0" fillId="3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2" fillId="0" borderId="4" xfId="0" applyFont="1" applyBorder="1" applyAlignment="1">
      <alignment horizontal="left" vertical="center" indent="3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9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2" fillId="3" borderId="10" xfId="0" applyFont="1" applyFill="1" applyBorder="1" applyAlignment="1">
      <alignment horizontal="centerContinuous" vertical="center"/>
    </xf>
    <xf numFmtId="0" fontId="2" fillId="3" borderId="11" xfId="0" applyFont="1" applyFill="1" applyBorder="1" applyAlignment="1">
      <alignment horizontal="centerContinuous" vertical="center"/>
    </xf>
    <xf numFmtId="0" fontId="2" fillId="3" borderId="12" xfId="0" applyFont="1" applyFill="1" applyBorder="1" applyAlignment="1">
      <alignment horizontal="centerContinuous" vertical="center"/>
    </xf>
    <xf numFmtId="0" fontId="2" fillId="3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4">
    <cellStyle name="Millares" xfId="1" builtinId="3"/>
    <cellStyle name="Millares 3" xfId="2" xr:uid="{0EE31DE5-6866-47B4-B97F-38B2001962AA}"/>
    <cellStyle name="Millares 6" xfId="3" xr:uid="{CB5B1921-19F6-4E98-8652-9E05561C45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3.xlsx" TargetMode="External"/><Relationship Id="rId1" Type="http://schemas.openxmlformats.org/officeDocument/2006/relationships/externalLinkPath" Target="Libr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1.xlsx" TargetMode="External"/><Relationship Id="rId1" Type="http://schemas.openxmlformats.org/officeDocument/2006/relationships/externalLinkPath" Target="Libro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01 de Enero al 31 de Diciembre de 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8B76-7C44-4113-B756-FBE2CFF51D37}">
  <sheetPr>
    <outlinePr summaryBelow="0"/>
  </sheetPr>
  <dimension ref="A1:H79"/>
  <sheetViews>
    <sheetView showGridLines="0" tabSelected="1" zoomScale="75" zoomScaleNormal="75" workbookViewId="0">
      <selection activeCell="F48" sqref="F4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46" t="s">
        <v>72</v>
      </c>
      <c r="B1" s="45"/>
      <c r="C1" s="45"/>
      <c r="D1" s="45"/>
      <c r="E1" s="45"/>
      <c r="F1" s="45"/>
      <c r="G1" s="44"/>
    </row>
    <row r="2" spans="1:7" x14ac:dyDescent="0.25">
      <c r="A2" s="43" t="str">
        <f>'[2]Formato 1'!A2</f>
        <v>MUNICIPIO MOROLEON GUANAJUATO</v>
      </c>
      <c r="B2" s="42"/>
      <c r="C2" s="42"/>
      <c r="D2" s="42"/>
      <c r="E2" s="42"/>
      <c r="F2" s="42"/>
      <c r="G2" s="41"/>
    </row>
    <row r="3" spans="1:7" x14ac:dyDescent="0.25">
      <c r="A3" s="40" t="s">
        <v>71</v>
      </c>
      <c r="B3" s="39"/>
      <c r="C3" s="39"/>
      <c r="D3" s="39"/>
      <c r="E3" s="39"/>
      <c r="F3" s="39"/>
      <c r="G3" s="38"/>
    </row>
    <row r="4" spans="1:7" x14ac:dyDescent="0.25">
      <c r="A4" s="40" t="str">
        <f>'[1]Formato 3'!A4</f>
        <v>del 01 de Enero al 31 de Diciembre de 2024</v>
      </c>
      <c r="B4" s="39"/>
      <c r="C4" s="39"/>
      <c r="D4" s="39"/>
      <c r="E4" s="39"/>
      <c r="F4" s="39"/>
      <c r="G4" s="38"/>
    </row>
    <row r="5" spans="1:7" x14ac:dyDescent="0.25">
      <c r="A5" s="37" t="s">
        <v>70</v>
      </c>
      <c r="B5" s="36"/>
      <c r="C5" s="36"/>
      <c r="D5" s="36"/>
      <c r="E5" s="36"/>
      <c r="F5" s="36"/>
      <c r="G5" s="35"/>
    </row>
    <row r="6" spans="1:7" x14ac:dyDescent="0.25">
      <c r="A6" s="34" t="s">
        <v>69</v>
      </c>
      <c r="B6" s="30" t="s">
        <v>68</v>
      </c>
      <c r="C6" s="30"/>
      <c r="D6" s="30"/>
      <c r="E6" s="30"/>
      <c r="F6" s="30"/>
      <c r="G6" s="30" t="s">
        <v>67</v>
      </c>
    </row>
    <row r="7" spans="1:7" ht="30" x14ac:dyDescent="0.25">
      <c r="A7" s="33"/>
      <c r="B7" s="31" t="s">
        <v>66</v>
      </c>
      <c r="C7" s="32" t="s">
        <v>65</v>
      </c>
      <c r="D7" s="31" t="s">
        <v>64</v>
      </c>
      <c r="E7" s="31" t="s">
        <v>63</v>
      </c>
      <c r="F7" s="31" t="s">
        <v>62</v>
      </c>
      <c r="G7" s="30"/>
    </row>
    <row r="8" spans="1:7" x14ac:dyDescent="0.25">
      <c r="A8" s="29" t="s">
        <v>61</v>
      </c>
      <c r="B8" s="28"/>
      <c r="C8" s="28"/>
      <c r="D8" s="28"/>
      <c r="E8" s="28"/>
      <c r="F8" s="28"/>
      <c r="G8" s="28"/>
    </row>
    <row r="9" spans="1:7" x14ac:dyDescent="0.25">
      <c r="A9" s="19" t="s">
        <v>60</v>
      </c>
      <c r="B9" s="18">
        <v>34495983.289999999</v>
      </c>
      <c r="C9" s="18">
        <v>1200000</v>
      </c>
      <c r="D9" s="17">
        <f>B9+C9</f>
        <v>35695983.289999999</v>
      </c>
      <c r="E9" s="18">
        <v>36371793.25</v>
      </c>
      <c r="F9" s="18">
        <v>36371793.25</v>
      </c>
      <c r="G9" s="17">
        <f>F9-B9</f>
        <v>1875809.9600000009</v>
      </c>
    </row>
    <row r="10" spans="1:7" x14ac:dyDescent="0.25">
      <c r="A10" s="19" t="s">
        <v>59</v>
      </c>
      <c r="B10" s="18">
        <v>0</v>
      </c>
      <c r="C10" s="18">
        <v>0</v>
      </c>
      <c r="D10" s="17">
        <f>B10+C10</f>
        <v>0</v>
      </c>
      <c r="E10" s="18">
        <v>0</v>
      </c>
      <c r="F10" s="18">
        <v>0</v>
      </c>
      <c r="G10" s="17">
        <f>F10-B10</f>
        <v>0</v>
      </c>
    </row>
    <row r="11" spans="1:7" x14ac:dyDescent="0.25">
      <c r="A11" s="19" t="s">
        <v>58</v>
      </c>
      <c r="B11" s="18">
        <v>0</v>
      </c>
      <c r="C11" s="18">
        <v>0</v>
      </c>
      <c r="D11" s="17">
        <f>B11+C11</f>
        <v>0</v>
      </c>
      <c r="E11" s="18">
        <v>0</v>
      </c>
      <c r="F11" s="18">
        <v>0</v>
      </c>
      <c r="G11" s="17">
        <f>F11-B11</f>
        <v>0</v>
      </c>
    </row>
    <row r="12" spans="1:7" x14ac:dyDescent="0.25">
      <c r="A12" s="19" t="s">
        <v>57</v>
      </c>
      <c r="B12" s="18">
        <v>15324458.609999999</v>
      </c>
      <c r="C12" s="18">
        <v>5366762</v>
      </c>
      <c r="D12" s="17">
        <f>B12+C12</f>
        <v>20691220.609999999</v>
      </c>
      <c r="E12" s="18">
        <v>20819858.530000001</v>
      </c>
      <c r="F12" s="18">
        <v>20819858.530000001</v>
      </c>
      <c r="G12" s="17">
        <f>F12-B12</f>
        <v>5495399.9200000018</v>
      </c>
    </row>
    <row r="13" spans="1:7" x14ac:dyDescent="0.25">
      <c r="A13" s="19" t="s">
        <v>56</v>
      </c>
      <c r="B13" s="18">
        <v>14186935.9</v>
      </c>
      <c r="C13" s="18">
        <v>2200000</v>
      </c>
      <c r="D13" s="17">
        <f>B13+C13</f>
        <v>16386935.9</v>
      </c>
      <c r="E13" s="18">
        <v>16954137.530000001</v>
      </c>
      <c r="F13" s="18">
        <f>16954131.32+6.21</f>
        <v>16954137.530000001</v>
      </c>
      <c r="G13" s="17">
        <f>F13-B13</f>
        <v>2767201.6300000008</v>
      </c>
    </row>
    <row r="14" spans="1:7" x14ac:dyDescent="0.25">
      <c r="A14" s="19" t="s">
        <v>55</v>
      </c>
      <c r="B14" s="18">
        <v>1410949.52</v>
      </c>
      <c r="C14" s="18">
        <v>240000</v>
      </c>
      <c r="D14" s="17">
        <f>B14+C14</f>
        <v>1650949.52</v>
      </c>
      <c r="E14" s="18">
        <v>3611830.39</v>
      </c>
      <c r="F14" s="18">
        <v>3607161.93</v>
      </c>
      <c r="G14" s="17">
        <f>F14-B14</f>
        <v>2196212.41</v>
      </c>
    </row>
    <row r="15" spans="1:7" x14ac:dyDescent="0.25">
      <c r="A15" s="19" t="s">
        <v>54</v>
      </c>
      <c r="B15" s="18">
        <v>0</v>
      </c>
      <c r="C15" s="18">
        <v>0</v>
      </c>
      <c r="D15" s="17">
        <f>B15+C15</f>
        <v>0</v>
      </c>
      <c r="E15" s="18">
        <v>0</v>
      </c>
      <c r="F15" s="18">
        <v>0</v>
      </c>
      <c r="G15" s="17">
        <f>F15-B15</f>
        <v>0</v>
      </c>
    </row>
    <row r="16" spans="1:7" x14ac:dyDescent="0.25">
      <c r="A16" s="27" t="s">
        <v>53</v>
      </c>
      <c r="B16" s="17">
        <f>SUM(B17:B27)</f>
        <v>141876370</v>
      </c>
      <c r="C16" s="17">
        <f>SUM(C17:C27)</f>
        <v>11606025</v>
      </c>
      <c r="D16" s="17">
        <f>SUM(D17:D27)</f>
        <v>153482395</v>
      </c>
      <c r="E16" s="17">
        <f>SUM(E17:E27)</f>
        <v>156907312.19</v>
      </c>
      <c r="F16" s="17">
        <f>SUM(F17:F27)</f>
        <v>117548193.98999998</v>
      </c>
      <c r="G16" s="17">
        <f>F16-B16</f>
        <v>-24328176.01000002</v>
      </c>
    </row>
    <row r="17" spans="1:7" x14ac:dyDescent="0.25">
      <c r="A17" s="22" t="s">
        <v>52</v>
      </c>
      <c r="B17" s="18">
        <v>85159589</v>
      </c>
      <c r="C17" s="18">
        <v>6303595</v>
      </c>
      <c r="D17" s="17">
        <f>B17+C17</f>
        <v>91463184</v>
      </c>
      <c r="E17" s="18">
        <v>92912172.099999994</v>
      </c>
      <c r="F17" s="23">
        <v>68549246.609999999</v>
      </c>
      <c r="G17" s="17">
        <f>F17-B17</f>
        <v>-16610342.390000001</v>
      </c>
    </row>
    <row r="18" spans="1:7" x14ac:dyDescent="0.25">
      <c r="A18" s="22" t="s">
        <v>51</v>
      </c>
      <c r="B18" s="18">
        <v>38060650</v>
      </c>
      <c r="C18" s="18">
        <v>2558086</v>
      </c>
      <c r="D18" s="17">
        <f>B18+C18</f>
        <v>40618736</v>
      </c>
      <c r="E18" s="18">
        <v>41358351.539999999</v>
      </c>
      <c r="F18" s="18">
        <v>28378181.989999998</v>
      </c>
      <c r="G18" s="17">
        <f>F18-B18</f>
        <v>-9682468.0100000016</v>
      </c>
    </row>
    <row r="19" spans="1:7" x14ac:dyDescent="0.25">
      <c r="A19" s="22" t="s">
        <v>50</v>
      </c>
      <c r="B19" s="18">
        <v>8322032</v>
      </c>
      <c r="C19" s="18">
        <v>-441978</v>
      </c>
      <c r="D19" s="17">
        <f>B19+C19</f>
        <v>7880054</v>
      </c>
      <c r="E19" s="18">
        <v>8904374.0800000001</v>
      </c>
      <c r="F19" s="18">
        <v>8620609.7400000002</v>
      </c>
      <c r="G19" s="17">
        <f>F19-B19</f>
        <v>298577.74000000022</v>
      </c>
    </row>
    <row r="20" spans="1:7" x14ac:dyDescent="0.25">
      <c r="A20" s="22" t="s">
        <v>49</v>
      </c>
      <c r="B20" s="17">
        <v>0</v>
      </c>
      <c r="C20" s="17">
        <v>0</v>
      </c>
      <c r="D20" s="17">
        <f>B20+C20</f>
        <v>0</v>
      </c>
      <c r="E20" s="17">
        <v>0</v>
      </c>
      <c r="F20" s="17">
        <v>0</v>
      </c>
      <c r="G20" s="17">
        <f>F20-B20</f>
        <v>0</v>
      </c>
    </row>
    <row r="21" spans="1:7" x14ac:dyDescent="0.25">
      <c r="A21" s="22" t="s">
        <v>48</v>
      </c>
      <c r="B21" s="17">
        <v>0</v>
      </c>
      <c r="C21" s="17">
        <v>0</v>
      </c>
      <c r="D21" s="17">
        <f>B21+C21</f>
        <v>0</v>
      </c>
      <c r="E21" s="17">
        <v>0</v>
      </c>
      <c r="F21" s="17">
        <v>0</v>
      </c>
      <c r="G21" s="17">
        <f>F21-B21</f>
        <v>0</v>
      </c>
    </row>
    <row r="22" spans="1:7" x14ac:dyDescent="0.25">
      <c r="A22" s="22" t="s">
        <v>47</v>
      </c>
      <c r="B22" s="18">
        <v>2239841</v>
      </c>
      <c r="C22" s="18">
        <v>1256351</v>
      </c>
      <c r="D22" s="17">
        <f>B22+C22</f>
        <v>3496192</v>
      </c>
      <c r="E22" s="18">
        <v>3180992.53</v>
      </c>
      <c r="F22" s="18">
        <v>2243608.71</v>
      </c>
      <c r="G22" s="17">
        <f>F22-B22</f>
        <v>3767.7099999999627</v>
      </c>
    </row>
    <row r="23" spans="1:7" x14ac:dyDescent="0.25">
      <c r="A23" s="22" t="s">
        <v>46</v>
      </c>
      <c r="B23" s="17">
        <v>0</v>
      </c>
      <c r="C23" s="17">
        <v>0</v>
      </c>
      <c r="D23" s="17">
        <f>B23+C23</f>
        <v>0</v>
      </c>
      <c r="E23" s="17">
        <v>0</v>
      </c>
      <c r="F23" s="17">
        <v>0</v>
      </c>
      <c r="G23" s="17">
        <f>F23-B23</f>
        <v>0</v>
      </c>
    </row>
    <row r="24" spans="1:7" x14ac:dyDescent="0.25">
      <c r="A24" s="22" t="s">
        <v>45</v>
      </c>
      <c r="B24" s="17">
        <v>0</v>
      </c>
      <c r="C24" s="17">
        <v>0</v>
      </c>
      <c r="D24" s="17">
        <f>B24+C24</f>
        <v>0</v>
      </c>
      <c r="E24" s="17">
        <v>0</v>
      </c>
      <c r="F24" s="17">
        <v>0</v>
      </c>
      <c r="G24" s="17">
        <f>F24-B24</f>
        <v>0</v>
      </c>
    </row>
    <row r="25" spans="1:7" x14ac:dyDescent="0.25">
      <c r="A25" s="22" t="s">
        <v>44</v>
      </c>
      <c r="B25" s="18">
        <v>1278206</v>
      </c>
      <c r="C25" s="18">
        <v>463508</v>
      </c>
      <c r="D25" s="17">
        <f>B25+C25</f>
        <v>1741714</v>
      </c>
      <c r="E25" s="18">
        <v>1542596.94</v>
      </c>
      <c r="F25" s="23">
        <v>1542596.94</v>
      </c>
      <c r="G25" s="17">
        <f>F25-B25</f>
        <v>264390.93999999994</v>
      </c>
    </row>
    <row r="26" spans="1:7" x14ac:dyDescent="0.25">
      <c r="A26" s="22" t="s">
        <v>43</v>
      </c>
      <c r="B26" s="18">
        <v>6816052</v>
      </c>
      <c r="C26" s="18">
        <v>1466463</v>
      </c>
      <c r="D26" s="17">
        <f>B26+C26</f>
        <v>8282515</v>
      </c>
      <c r="E26" s="18">
        <v>9008825</v>
      </c>
      <c r="F26" s="18">
        <v>8213950</v>
      </c>
      <c r="G26" s="17">
        <f>F26-B26</f>
        <v>1397898</v>
      </c>
    </row>
    <row r="27" spans="1:7" x14ac:dyDescent="0.25">
      <c r="A27" s="22" t="s">
        <v>42</v>
      </c>
      <c r="B27" s="18">
        <v>0</v>
      </c>
      <c r="C27" s="18">
        <v>0</v>
      </c>
      <c r="D27" s="17">
        <f>B27+C27</f>
        <v>0</v>
      </c>
      <c r="E27" s="18">
        <v>0</v>
      </c>
      <c r="F27" s="18">
        <v>0</v>
      </c>
      <c r="G27" s="17">
        <f>F27-B27</f>
        <v>0</v>
      </c>
    </row>
    <row r="28" spans="1:7" x14ac:dyDescent="0.25">
      <c r="A28" s="19" t="s">
        <v>41</v>
      </c>
      <c r="B28" s="17">
        <f>SUM(B29:B33)</f>
        <v>2029599.8900000001</v>
      </c>
      <c r="C28" s="17">
        <f>SUM(C29:C33)</f>
        <v>351299</v>
      </c>
      <c r="D28" s="17">
        <f>SUM(D29:D33)</f>
        <v>2380898.89</v>
      </c>
      <c r="E28" s="17">
        <f>SUM(E29:E33)</f>
        <v>2500135</v>
      </c>
      <c r="F28" s="17">
        <f>SUM(F29:F33)</f>
        <v>2500135</v>
      </c>
      <c r="G28" s="17">
        <f>F28-B28</f>
        <v>470535.10999999987</v>
      </c>
    </row>
    <row r="29" spans="1:7" x14ac:dyDescent="0.25">
      <c r="A29" s="22" t="s">
        <v>40</v>
      </c>
      <c r="B29" s="18">
        <v>3422.89</v>
      </c>
      <c r="C29" s="18">
        <v>0</v>
      </c>
      <c r="D29" s="17">
        <f>B29+C29</f>
        <v>3422.89</v>
      </c>
      <c r="E29" s="18">
        <v>6773.19</v>
      </c>
      <c r="F29" s="18">
        <v>6773.18</v>
      </c>
      <c r="G29" s="17">
        <f>F29-B29</f>
        <v>3350.2900000000004</v>
      </c>
    </row>
    <row r="30" spans="1:7" x14ac:dyDescent="0.25">
      <c r="A30" s="22" t="s">
        <v>39</v>
      </c>
      <c r="B30" s="18">
        <v>205692</v>
      </c>
      <c r="C30" s="18">
        <v>7946</v>
      </c>
      <c r="D30" s="17">
        <f>B30+C30</f>
        <v>213638</v>
      </c>
      <c r="E30" s="18">
        <v>215054.16</v>
      </c>
      <c r="F30" s="18">
        <v>215054.16</v>
      </c>
      <c r="G30" s="17">
        <f>F30-B30</f>
        <v>9362.1600000000035</v>
      </c>
    </row>
    <row r="31" spans="1:7" x14ac:dyDescent="0.25">
      <c r="A31" s="22" t="s">
        <v>38</v>
      </c>
      <c r="B31" s="18">
        <v>1443338</v>
      </c>
      <c r="C31" s="18">
        <v>221914</v>
      </c>
      <c r="D31" s="17">
        <f>B31+C31</f>
        <v>1665252</v>
      </c>
      <c r="E31" s="18">
        <v>1618091.67</v>
      </c>
      <c r="F31" s="18">
        <v>1618091.67</v>
      </c>
      <c r="G31" s="17">
        <f>F31-B31</f>
        <v>174753.66999999993</v>
      </c>
    </row>
    <row r="32" spans="1:7" x14ac:dyDescent="0.25">
      <c r="A32" s="22" t="s">
        <v>37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>F32-B32</f>
        <v>0</v>
      </c>
    </row>
    <row r="33" spans="1:8" ht="14.45" customHeight="1" x14ac:dyDescent="0.25">
      <c r="A33" s="22" t="s">
        <v>36</v>
      </c>
      <c r="B33" s="18">
        <v>377147</v>
      </c>
      <c r="C33" s="18">
        <v>121439</v>
      </c>
      <c r="D33" s="17">
        <f>B33+C33</f>
        <v>498586</v>
      </c>
      <c r="E33" s="18">
        <v>660215.98</v>
      </c>
      <c r="F33" s="18">
        <v>660215.99</v>
      </c>
      <c r="G33" s="17">
        <f>F33-B33</f>
        <v>283068.99</v>
      </c>
    </row>
    <row r="34" spans="1:8" ht="14.45" customHeight="1" x14ac:dyDescent="0.25">
      <c r="A34" s="19" t="s">
        <v>35</v>
      </c>
      <c r="B34" s="18">
        <v>20553431.859999999</v>
      </c>
      <c r="C34" s="18">
        <v>18434349.850000001</v>
      </c>
      <c r="D34" s="17">
        <f>B34+C34</f>
        <v>38987781.710000001</v>
      </c>
      <c r="E34" s="18">
        <v>35476361.189999998</v>
      </c>
      <c r="F34" s="18">
        <v>35080787.229999997</v>
      </c>
      <c r="G34" s="17">
        <f>F34-B34</f>
        <v>14527355.369999997</v>
      </c>
    </row>
    <row r="35" spans="1:8" ht="14.45" customHeight="1" x14ac:dyDescent="0.25">
      <c r="A35" s="19" t="s">
        <v>34</v>
      </c>
      <c r="B35" s="17">
        <f>B36</f>
        <v>0</v>
      </c>
      <c r="C35" s="17">
        <f>C36</f>
        <v>0</v>
      </c>
      <c r="D35" s="17">
        <f>B35+C35</f>
        <v>0</v>
      </c>
      <c r="E35" s="17">
        <f>E36</f>
        <v>0</v>
      </c>
      <c r="F35" s="17">
        <f>F36</f>
        <v>0</v>
      </c>
      <c r="G35" s="17">
        <f>F35-B35</f>
        <v>0</v>
      </c>
    </row>
    <row r="36" spans="1:8" ht="14.45" customHeight="1" x14ac:dyDescent="0.25">
      <c r="A36" s="22" t="s">
        <v>33</v>
      </c>
      <c r="B36" s="18">
        <v>0</v>
      </c>
      <c r="C36" s="18">
        <v>0</v>
      </c>
      <c r="D36" s="17">
        <f>B36+C36</f>
        <v>0</v>
      </c>
      <c r="E36" s="18">
        <v>0</v>
      </c>
      <c r="F36" s="18">
        <v>0</v>
      </c>
      <c r="G36" s="17">
        <f>F36-B36</f>
        <v>0</v>
      </c>
    </row>
    <row r="37" spans="1:8" ht="14.45" customHeight="1" x14ac:dyDescent="0.25">
      <c r="A37" s="19" t="s">
        <v>32</v>
      </c>
      <c r="B37" s="17">
        <f>B38+B39</f>
        <v>0</v>
      </c>
      <c r="C37" s="17">
        <f>C38+C39</f>
        <v>0</v>
      </c>
      <c r="D37" s="17">
        <f>D38+D39</f>
        <v>0</v>
      </c>
      <c r="E37" s="17">
        <f>E38+E39</f>
        <v>0</v>
      </c>
      <c r="F37" s="17">
        <f>F38+F39</f>
        <v>0</v>
      </c>
      <c r="G37" s="17">
        <f>F37-B37</f>
        <v>0</v>
      </c>
    </row>
    <row r="38" spans="1:8" x14ac:dyDescent="0.25">
      <c r="A38" s="22" t="s">
        <v>31</v>
      </c>
      <c r="B38" s="17">
        <v>0</v>
      </c>
      <c r="C38" s="17">
        <v>0</v>
      </c>
      <c r="D38" s="17">
        <f>B38+C38</f>
        <v>0</v>
      </c>
      <c r="E38" s="17">
        <v>0</v>
      </c>
      <c r="F38" s="17">
        <v>0</v>
      </c>
      <c r="G38" s="17">
        <f>F38-B38</f>
        <v>0</v>
      </c>
    </row>
    <row r="39" spans="1:8" x14ac:dyDescent="0.25">
      <c r="A39" s="22" t="s">
        <v>30</v>
      </c>
      <c r="B39" s="17">
        <v>0</v>
      </c>
      <c r="C39" s="17">
        <v>0</v>
      </c>
      <c r="D39" s="17">
        <f>B39+C39</f>
        <v>0</v>
      </c>
      <c r="E39" s="17">
        <v>0</v>
      </c>
      <c r="F39" s="17">
        <v>0</v>
      </c>
      <c r="G39" s="17">
        <f>F39-B39</f>
        <v>0</v>
      </c>
    </row>
    <row r="40" spans="1:8" x14ac:dyDescent="0.25">
      <c r="A40" s="14"/>
      <c r="B40" s="17"/>
      <c r="C40" s="17"/>
      <c r="D40" s="17"/>
      <c r="E40" s="17"/>
      <c r="F40" s="17"/>
      <c r="G40" s="17"/>
    </row>
    <row r="41" spans="1:8" x14ac:dyDescent="0.25">
      <c r="A41" s="13" t="s">
        <v>29</v>
      </c>
      <c r="B41" s="15">
        <f>B9+B10+B11+B12+B13+B14+B15+B16+B28++B34+B35+B37</f>
        <v>229877729.06999999</v>
      </c>
      <c r="C41" s="15">
        <f>C9+C10+C11+C12+C13+C14+C15+C16+C28++C34+C35+C37</f>
        <v>39398435.850000001</v>
      </c>
      <c r="D41" s="15">
        <f>D9+D10+D11+D12+D13+D14+D15+D16+D28++D34+D35+D37</f>
        <v>269276164.91999996</v>
      </c>
      <c r="E41" s="15">
        <f>E9+E10+E11+E12+E13+E14+E15+E16+E28++E34+E35+E37</f>
        <v>272641428.07999998</v>
      </c>
      <c r="F41" s="15">
        <f>F9+F10+F11+F12+F13+F14+F15+F16+F28++F34+F35+F37</f>
        <v>232882067.45999998</v>
      </c>
      <c r="G41" s="15">
        <f>G9+G10+G11+G12+G13+G14+G15+G16+G28++G34+G35+G37</f>
        <v>3004338.3899999801</v>
      </c>
      <c r="H41" s="1"/>
    </row>
    <row r="42" spans="1:8" x14ac:dyDescent="0.25">
      <c r="A42" s="13" t="s">
        <v>28</v>
      </c>
      <c r="B42" s="26"/>
      <c r="C42" s="25"/>
      <c r="D42" s="25"/>
      <c r="E42" s="25"/>
      <c r="F42" s="25"/>
      <c r="G42" s="24">
        <v>3004332.1799999774</v>
      </c>
    </row>
    <row r="43" spans="1:8" x14ac:dyDescent="0.25">
      <c r="A43" s="14"/>
      <c r="B43" s="12"/>
      <c r="C43" s="11"/>
      <c r="D43" s="11"/>
      <c r="E43" s="11"/>
      <c r="F43" s="11"/>
      <c r="G43" s="11"/>
    </row>
    <row r="44" spans="1:8" x14ac:dyDescent="0.25">
      <c r="A44" s="13" t="s">
        <v>27</v>
      </c>
      <c r="B44" s="12"/>
      <c r="C44" s="11"/>
      <c r="D44" s="11"/>
      <c r="E44" s="11"/>
      <c r="F44" s="11"/>
      <c r="G44" s="11"/>
    </row>
    <row r="45" spans="1:8" x14ac:dyDescent="0.25">
      <c r="A45" s="19" t="s">
        <v>26</v>
      </c>
      <c r="B45" s="17">
        <f>SUM(B46:B53)</f>
        <v>68529568</v>
      </c>
      <c r="C45" s="17">
        <f>SUM(C46:C53)</f>
        <v>-198790</v>
      </c>
      <c r="D45" s="17">
        <f>SUM(D46:D53)</f>
        <v>68330778</v>
      </c>
      <c r="E45" s="17">
        <f>SUM(E46:E53)</f>
        <v>68358195.469999999</v>
      </c>
      <c r="F45" s="17">
        <f>SUM(F46:F53)</f>
        <v>68354810.079999998</v>
      </c>
      <c r="G45" s="17">
        <f>F45-B45</f>
        <v>-174757.92000000179</v>
      </c>
    </row>
    <row r="46" spans="1:8" x14ac:dyDescent="0.25">
      <c r="A46" s="20" t="s">
        <v>25</v>
      </c>
      <c r="B46" s="17">
        <v>0</v>
      </c>
      <c r="C46" s="17">
        <v>0</v>
      </c>
      <c r="D46" s="17">
        <f>B46+C46</f>
        <v>0</v>
      </c>
      <c r="E46" s="17">
        <v>0</v>
      </c>
      <c r="F46" s="17">
        <v>0</v>
      </c>
      <c r="G46" s="17">
        <f>F46-B46</f>
        <v>0</v>
      </c>
    </row>
    <row r="47" spans="1:8" x14ac:dyDescent="0.25">
      <c r="A47" s="20" t="s">
        <v>24</v>
      </c>
      <c r="B47" s="17">
        <v>0</v>
      </c>
      <c r="C47" s="17">
        <v>0</v>
      </c>
      <c r="D47" s="17">
        <f>B47+C47</f>
        <v>0</v>
      </c>
      <c r="E47" s="17">
        <v>0</v>
      </c>
      <c r="F47" s="17">
        <v>0</v>
      </c>
      <c r="G47" s="17">
        <f>F47-B47</f>
        <v>0</v>
      </c>
    </row>
    <row r="48" spans="1:8" x14ac:dyDescent="0.25">
      <c r="A48" s="20" t="s">
        <v>23</v>
      </c>
      <c r="B48" s="18">
        <v>26492177</v>
      </c>
      <c r="C48" s="18">
        <v>-1241642</v>
      </c>
      <c r="D48" s="17">
        <f>B48+C48</f>
        <v>25250535</v>
      </c>
      <c r="E48" s="18">
        <v>25265136.010000002</v>
      </c>
      <c r="F48" s="23">
        <v>25263608.579999998</v>
      </c>
      <c r="G48" s="17">
        <f>F48-B48</f>
        <v>-1228568.4200000018</v>
      </c>
    </row>
    <row r="49" spans="1:7" ht="30" x14ac:dyDescent="0.25">
      <c r="A49" s="20" t="s">
        <v>22</v>
      </c>
      <c r="B49" s="18">
        <v>42037391</v>
      </c>
      <c r="C49" s="18">
        <v>1042852</v>
      </c>
      <c r="D49" s="17">
        <f>B49+C49</f>
        <v>43080243</v>
      </c>
      <c r="E49" s="18">
        <v>43093059.460000001</v>
      </c>
      <c r="F49" s="18">
        <v>43091201.5</v>
      </c>
      <c r="G49" s="17">
        <f>F49-B49</f>
        <v>1053810.5</v>
      </c>
    </row>
    <row r="50" spans="1:7" x14ac:dyDescent="0.25">
      <c r="A50" s="20" t="s">
        <v>21</v>
      </c>
      <c r="B50" s="17">
        <v>0</v>
      </c>
      <c r="C50" s="17">
        <v>0</v>
      </c>
      <c r="D50" s="17">
        <f>B50+C50</f>
        <v>0</v>
      </c>
      <c r="E50" s="17">
        <v>0</v>
      </c>
      <c r="F50" s="17">
        <v>0</v>
      </c>
      <c r="G50" s="17">
        <f>F50-B50</f>
        <v>0</v>
      </c>
    </row>
    <row r="51" spans="1:7" x14ac:dyDescent="0.25">
      <c r="A51" s="20" t="s">
        <v>20</v>
      </c>
      <c r="B51" s="17">
        <v>0</v>
      </c>
      <c r="C51" s="17">
        <v>0</v>
      </c>
      <c r="D51" s="17">
        <f>B51+C51</f>
        <v>0</v>
      </c>
      <c r="E51" s="17">
        <v>0</v>
      </c>
      <c r="F51" s="17">
        <v>0</v>
      </c>
      <c r="G51" s="17">
        <f>F51-B51</f>
        <v>0</v>
      </c>
    </row>
    <row r="52" spans="1:7" ht="30" x14ac:dyDescent="0.25">
      <c r="A52" s="21" t="s">
        <v>19</v>
      </c>
      <c r="B52" s="17">
        <v>0</v>
      </c>
      <c r="C52" s="17">
        <v>0</v>
      </c>
      <c r="D52" s="17">
        <f>B52+C52</f>
        <v>0</v>
      </c>
      <c r="E52" s="17">
        <v>0</v>
      </c>
      <c r="F52" s="17">
        <v>0</v>
      </c>
      <c r="G52" s="17">
        <f>F52-B52</f>
        <v>0</v>
      </c>
    </row>
    <row r="53" spans="1:7" x14ac:dyDescent="0.25">
      <c r="A53" s="22" t="s">
        <v>18</v>
      </c>
      <c r="B53" s="17">
        <v>0</v>
      </c>
      <c r="C53" s="17">
        <v>0</v>
      </c>
      <c r="D53" s="17">
        <f>B53+C53</f>
        <v>0</v>
      </c>
      <c r="E53" s="17">
        <v>0</v>
      </c>
      <c r="F53" s="17">
        <v>0</v>
      </c>
      <c r="G53" s="17">
        <f>F53-B53</f>
        <v>0</v>
      </c>
    </row>
    <row r="54" spans="1:7" x14ac:dyDescent="0.25">
      <c r="A54" s="19" t="s">
        <v>17</v>
      </c>
      <c r="B54" s="17">
        <f>SUM(B55:B58)</f>
        <v>0</v>
      </c>
      <c r="C54" s="17">
        <f>SUM(C55:C58)</f>
        <v>0</v>
      </c>
      <c r="D54" s="17">
        <f>SUM(D55:D58)</f>
        <v>0</v>
      </c>
      <c r="E54" s="17">
        <f>SUM(E55:E58)</f>
        <v>0</v>
      </c>
      <c r="F54" s="17">
        <f>SUM(F55:F58)</f>
        <v>0</v>
      </c>
      <c r="G54" s="17">
        <f>F54-B54</f>
        <v>0</v>
      </c>
    </row>
    <row r="55" spans="1:7" x14ac:dyDescent="0.25">
      <c r="A55" s="21" t="s">
        <v>16</v>
      </c>
      <c r="B55" s="17">
        <v>0</v>
      </c>
      <c r="C55" s="17">
        <v>0</v>
      </c>
      <c r="D55" s="17">
        <f>B55+C55</f>
        <v>0</v>
      </c>
      <c r="E55" s="17">
        <v>0</v>
      </c>
      <c r="F55" s="17">
        <v>0</v>
      </c>
      <c r="G55" s="17">
        <f>F55-B55</f>
        <v>0</v>
      </c>
    </row>
    <row r="56" spans="1:7" x14ac:dyDescent="0.25">
      <c r="A56" s="20" t="s">
        <v>15</v>
      </c>
      <c r="B56" s="17">
        <v>0</v>
      </c>
      <c r="C56" s="17">
        <v>0</v>
      </c>
      <c r="D56" s="17">
        <f>B56+C56</f>
        <v>0</v>
      </c>
      <c r="E56" s="17">
        <v>0</v>
      </c>
      <c r="F56" s="17">
        <v>0</v>
      </c>
      <c r="G56" s="17">
        <f>F56-B56</f>
        <v>0</v>
      </c>
    </row>
    <row r="57" spans="1:7" x14ac:dyDescent="0.25">
      <c r="A57" s="20" t="s">
        <v>14</v>
      </c>
      <c r="B57" s="17">
        <v>0</v>
      </c>
      <c r="C57" s="17">
        <v>0</v>
      </c>
      <c r="D57" s="17">
        <f>B57+C57</f>
        <v>0</v>
      </c>
      <c r="E57" s="17">
        <v>0</v>
      </c>
      <c r="F57" s="17">
        <v>0</v>
      </c>
      <c r="G57" s="17">
        <f>F57-B57</f>
        <v>0</v>
      </c>
    </row>
    <row r="58" spans="1:7" x14ac:dyDescent="0.25">
      <c r="A58" s="21" t="s">
        <v>13</v>
      </c>
      <c r="B58" s="18">
        <v>0</v>
      </c>
      <c r="C58" s="18">
        <v>0</v>
      </c>
      <c r="D58" s="17">
        <f>B58+C58</f>
        <v>0</v>
      </c>
      <c r="E58" s="18">
        <v>0</v>
      </c>
      <c r="F58" s="18">
        <v>0</v>
      </c>
      <c r="G58" s="17">
        <f>F58-B58</f>
        <v>0</v>
      </c>
    </row>
    <row r="59" spans="1:7" x14ac:dyDescent="0.25">
      <c r="A59" s="19" t="s">
        <v>12</v>
      </c>
      <c r="B59" s="17">
        <f>B60+B61</f>
        <v>0</v>
      </c>
      <c r="C59" s="17">
        <f>C60+C61</f>
        <v>0</v>
      </c>
      <c r="D59" s="17">
        <f>D60+D61</f>
        <v>0</v>
      </c>
      <c r="E59" s="17">
        <f>E60+E61</f>
        <v>0</v>
      </c>
      <c r="F59" s="17">
        <f>F60+F61</f>
        <v>0</v>
      </c>
      <c r="G59" s="17">
        <f>F59-B59</f>
        <v>0</v>
      </c>
    </row>
    <row r="60" spans="1:7" x14ac:dyDescent="0.25">
      <c r="A60" s="20" t="s">
        <v>11</v>
      </c>
      <c r="B60" s="18">
        <v>0</v>
      </c>
      <c r="C60" s="18">
        <v>0</v>
      </c>
      <c r="D60" s="17">
        <f>B60+C60</f>
        <v>0</v>
      </c>
      <c r="E60" s="18">
        <v>0</v>
      </c>
      <c r="F60" s="18">
        <v>0</v>
      </c>
      <c r="G60" s="17">
        <f>F60-B60</f>
        <v>0</v>
      </c>
    </row>
    <row r="61" spans="1:7" x14ac:dyDescent="0.25">
      <c r="A61" s="20" t="s">
        <v>10</v>
      </c>
      <c r="B61" s="18">
        <v>0</v>
      </c>
      <c r="C61" s="18">
        <v>0</v>
      </c>
      <c r="D61" s="17">
        <f>B61+C61</f>
        <v>0</v>
      </c>
      <c r="E61" s="18">
        <v>0</v>
      </c>
      <c r="F61" s="18">
        <v>0</v>
      </c>
      <c r="G61" s="17">
        <f>F61-B61</f>
        <v>0</v>
      </c>
    </row>
    <row r="62" spans="1:7" x14ac:dyDescent="0.25">
      <c r="A62" s="19" t="s">
        <v>9</v>
      </c>
      <c r="B62" s="18">
        <v>0</v>
      </c>
      <c r="C62" s="18">
        <v>0</v>
      </c>
      <c r="D62" s="17">
        <f>B62+C62</f>
        <v>0</v>
      </c>
      <c r="E62" s="18">
        <v>0</v>
      </c>
      <c r="F62" s="18">
        <v>0</v>
      </c>
      <c r="G62" s="17">
        <f>F62-B62</f>
        <v>0</v>
      </c>
    </row>
    <row r="63" spans="1:7" x14ac:dyDescent="0.25">
      <c r="A63" s="19" t="s">
        <v>8</v>
      </c>
      <c r="B63" s="18">
        <v>0</v>
      </c>
      <c r="C63" s="18">
        <v>0</v>
      </c>
      <c r="D63" s="17">
        <f>B63+C63</f>
        <v>0</v>
      </c>
      <c r="E63" s="18">
        <v>0</v>
      </c>
      <c r="F63" s="18">
        <v>0</v>
      </c>
      <c r="G63" s="17">
        <f>F63-B63</f>
        <v>0</v>
      </c>
    </row>
    <row r="64" spans="1:7" x14ac:dyDescent="0.25">
      <c r="A64" s="14"/>
      <c r="B64" s="16"/>
      <c r="C64" s="16"/>
      <c r="D64" s="16"/>
      <c r="E64" s="16"/>
      <c r="F64" s="16"/>
      <c r="G64" s="16"/>
    </row>
    <row r="65" spans="1:8" x14ac:dyDescent="0.25">
      <c r="A65" s="13" t="s">
        <v>7</v>
      </c>
      <c r="B65" s="15">
        <f>B45+B54+B59+B62+B63</f>
        <v>68529568</v>
      </c>
      <c r="C65" s="15">
        <f>C45+C54+C59+C62+C63</f>
        <v>-198790</v>
      </c>
      <c r="D65" s="15">
        <f>D45+D54+D59+D62+D63</f>
        <v>68330778</v>
      </c>
      <c r="E65" s="15">
        <f>E45+E54+E59+E62+E63</f>
        <v>68358195.469999999</v>
      </c>
      <c r="F65" s="15">
        <f>F45+F54+F59+F62+F63</f>
        <v>68354810.079999998</v>
      </c>
      <c r="G65" s="15">
        <f>F65-B65</f>
        <v>-174757.92000000179</v>
      </c>
      <c r="H65" s="1"/>
    </row>
    <row r="66" spans="1:8" x14ac:dyDescent="0.25">
      <c r="A66" s="14"/>
      <c r="B66" s="16"/>
      <c r="C66" s="16"/>
      <c r="D66" s="16"/>
      <c r="E66" s="16"/>
      <c r="F66" s="16"/>
      <c r="G66" s="16"/>
    </row>
    <row r="67" spans="1:8" x14ac:dyDescent="0.25">
      <c r="A67" s="13" t="s">
        <v>6</v>
      </c>
      <c r="B67" s="15">
        <f>B68</f>
        <v>0</v>
      </c>
      <c r="C67" s="15">
        <f>C68</f>
        <v>0</v>
      </c>
      <c r="D67" s="15">
        <f>D68</f>
        <v>0</v>
      </c>
      <c r="E67" s="15">
        <f>E68</f>
        <v>0</v>
      </c>
      <c r="F67" s="15">
        <f>F68</f>
        <v>0</v>
      </c>
      <c r="G67" s="15">
        <f>G68</f>
        <v>0</v>
      </c>
    </row>
    <row r="68" spans="1:8" x14ac:dyDescent="0.25">
      <c r="A68" s="19" t="s">
        <v>5</v>
      </c>
      <c r="B68" s="18">
        <v>0</v>
      </c>
      <c r="C68" s="18">
        <v>0</v>
      </c>
      <c r="D68" s="17">
        <f>B68+C68</f>
        <v>0</v>
      </c>
      <c r="E68" s="18">
        <v>0</v>
      </c>
      <c r="F68" s="18">
        <v>0</v>
      </c>
      <c r="G68" s="17">
        <f>F68-B68</f>
        <v>0</v>
      </c>
    </row>
    <row r="69" spans="1:8" x14ac:dyDescent="0.25">
      <c r="A69" s="14"/>
      <c r="B69" s="16"/>
      <c r="C69" s="16"/>
      <c r="D69" s="16"/>
      <c r="E69" s="16"/>
      <c r="F69" s="16"/>
      <c r="G69" s="16"/>
    </row>
    <row r="70" spans="1:8" x14ac:dyDescent="0.25">
      <c r="A70" s="13" t="s">
        <v>4</v>
      </c>
      <c r="B70" s="15">
        <f>B41+B65+B67</f>
        <v>298407297.06999999</v>
      </c>
      <c r="C70" s="15">
        <f>C41+C65+C67</f>
        <v>39199645.850000001</v>
      </c>
      <c r="D70" s="15">
        <f>D41+D65+D67</f>
        <v>337606942.91999996</v>
      </c>
      <c r="E70" s="15">
        <f>E41+E65+E67</f>
        <v>340999623.54999995</v>
      </c>
      <c r="F70" s="15">
        <f>F41+F65+F67</f>
        <v>301236877.53999996</v>
      </c>
      <c r="G70" s="15">
        <f>G41+G65+G67</f>
        <v>2829580.4699999783</v>
      </c>
      <c r="H70" s="1">
        <f>+F70-301236877.54</f>
        <v>0</v>
      </c>
    </row>
    <row r="71" spans="1:8" x14ac:dyDescent="0.25">
      <c r="A71" s="14"/>
      <c r="B71" s="12"/>
      <c r="C71" s="11"/>
      <c r="D71" s="11"/>
      <c r="E71" s="11"/>
      <c r="F71" s="11"/>
      <c r="G71" s="11"/>
    </row>
    <row r="72" spans="1:8" x14ac:dyDescent="0.25">
      <c r="A72" s="13" t="s">
        <v>3</v>
      </c>
      <c r="B72" s="12"/>
      <c r="C72" s="11"/>
      <c r="D72" s="11"/>
      <c r="E72" s="11"/>
      <c r="F72" s="11"/>
      <c r="G72" s="11"/>
    </row>
    <row r="73" spans="1:8" ht="30" x14ac:dyDescent="0.25">
      <c r="A73" s="10" t="s">
        <v>2</v>
      </c>
      <c r="B73" s="9">
        <v>0</v>
      </c>
      <c r="C73" s="8">
        <v>0</v>
      </c>
      <c r="D73" s="7">
        <v>0</v>
      </c>
      <c r="E73" s="8">
        <v>0</v>
      </c>
      <c r="F73" s="8">
        <v>0</v>
      </c>
      <c r="G73" s="7">
        <v>0</v>
      </c>
    </row>
    <row r="74" spans="1:8" ht="30" x14ac:dyDescent="0.25">
      <c r="A74" s="10" t="s">
        <v>1</v>
      </c>
      <c r="B74" s="9">
        <v>0</v>
      </c>
      <c r="C74" s="8">
        <v>0</v>
      </c>
      <c r="D74" s="7">
        <v>0</v>
      </c>
      <c r="E74" s="8">
        <v>0</v>
      </c>
      <c r="F74" s="8">
        <v>0</v>
      </c>
      <c r="G74" s="7">
        <v>0</v>
      </c>
    </row>
    <row r="75" spans="1:8" x14ac:dyDescent="0.25">
      <c r="A75" s="6" t="s">
        <v>0</v>
      </c>
      <c r="B75" s="5">
        <f>B73+B74</f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8" x14ac:dyDescent="0.25">
      <c r="A76" s="3"/>
      <c r="B76" s="2"/>
      <c r="C76" s="2"/>
      <c r="D76" s="2"/>
      <c r="E76" s="2"/>
      <c r="F76" s="2"/>
      <c r="G76" s="2"/>
    </row>
    <row r="77" spans="1:8" x14ac:dyDescent="0.25">
      <c r="F77" s="1"/>
    </row>
    <row r="79" spans="1:8" x14ac:dyDescent="0.25">
      <c r="E79" s="1">
        <f>+E70-340999623.55</f>
        <v>0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2025-01-29T17:20:18Z</dcterms:created>
  <dcterms:modified xsi:type="dcterms:W3CDTF">2025-01-29T17:22:29Z</dcterms:modified>
</cp:coreProperties>
</file>