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1ER TRIMESTRE\"/>
    </mc:Choice>
  </mc:AlternateContent>
  <xr:revisionPtr revIDLastSave="0" documentId="13_ncr:1_{49BB67C5-4A1C-4C4C-9AC1-2962EEB8A0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41" i="4" l="1"/>
  <c r="G17" i="4"/>
  <c r="G38" i="4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D31" i="4" s="1"/>
  <c r="G32" i="4"/>
  <c r="D32" i="4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D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D16" i="4" s="1"/>
  <c r="G5" i="4"/>
  <c r="G16" i="4" s="1"/>
  <c r="D5" i="4"/>
  <c r="D40" i="4" l="1"/>
  <c r="G40" i="4"/>
</calcChain>
</file>

<file path=xl/sharedStrings.xml><?xml version="1.0" encoding="utf-8"?>
<sst xmlns="http://schemas.openxmlformats.org/spreadsheetml/2006/main" count="68" uniqueCount="45">
  <si>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</si>
  <si>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</si>
  <si>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</si>
  <si>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</si>
  <si>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</si>
  <si>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</si>
  <si>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</si>
  <si>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</si>
  <si>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</si>
  <si>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</si>
  <si>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</si>
  <si>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</si>
  <si>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</si>
  <si>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</si>
  <si>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</si>
  <si>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</si>
  <si>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</si>
  <si>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</si>
  <si>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</si>
  <si>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</si>
  <si>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</si>
  <si>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</si>
  <si>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</si>
  <si>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</si>
  <si>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</si>
  <si>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</si>
  <si>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</si>
  <si>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</si>
  <si>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</si>
  <si>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</si>
  <si>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</si>
  <si>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</si>
  <si>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</si>
  <si>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</si>
  <si>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</si>
  <si>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</si>
  <si>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</si>
  <si>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</si>
  <si>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Moroleón, Gto.
Estado Analítico de Ingresos
Del 1 de Enero al 31 de Marzo de 2024</t>
  </si>
  <si>
    <t>L.A.I. MARTIN HEBER LOPEZ ORTEGA</t>
  </si>
  <si>
    <t>SINDICO MUNICIPAL Y COMISIONADO DE HACIENDA</t>
  </si>
  <si>
    <t>LC GUILLERMO SIERRA BLANCO</t>
  </si>
  <si>
    <t>TESORERO MUNICIPAL</t>
  </si>
  <si>
    <t>LIC. FERNANDO TONATIUH SANCHEZ BARRAGAN</t>
  </si>
  <si>
    <t xml:space="preserve">PRESIDENTE INTERINO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</si>
</sst>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 wrapText="1"/>
    </xf>
    <xf numFmtId="0" fontId="7" fillId="0" borderId="12" xfId="9" applyFont="1" applyBorder="1" applyAlignment="1">
      <alignment vertical="top" wrapText="1"/>
    </xf>
    <xf numFmtId="0" fontId="0" fillId="0" borderId="12" xfId="0" applyBorder="1"/>
    <xf numFmtId="0" fontId="3" fillId="0" borderId="12" xfId="8" applyFont="1" applyBorder="1" applyAlignment="1" applyProtection="1">
      <alignment vertical="top"/>
      <protection locked="0"/>
    </xf>
    <xf numFmtId="0" fontId="12" fillId="0" borderId="0" xfId="8" applyFont="1" applyAlignment="1" applyProtection="1">
      <alignment horizontal="center" wrapText="1"/>
      <protection locked="0"/>
    </xf>
    <xf numFmtId="0" fontId="12" fillId="0" borderId="12" xfId="8" applyFont="1" applyBorder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vertical="top"/>
      <protection locked="0"/>
    </xf>
    <xf numFmtId="4" fontId="7" fillId="0" borderId="0" xfId="8" applyNumberFormat="1" applyFont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12" fillId="0" borderId="8" xfId="8" applyFont="1" applyBorder="1" applyAlignment="1" applyProtection="1">
      <alignment horizontal="center" wrapText="1"/>
      <protection locked="0"/>
    </xf>
    <xf numFmtId="0" fontId="12" fillId="0" borderId="0" xfId="8" applyFont="1" applyAlignment="1" applyProtection="1">
      <alignment horizontal="center" vertical="top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zoomScaleNormal="100" workbookViewId="0">
      <selection activeCell="G41" sqref="G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4" t="s">
        <v>38</v>
      </c>
      <c r="B1" s="55"/>
      <c r="C1" s="55"/>
      <c r="D1" s="55"/>
      <c r="E1" s="55"/>
      <c r="F1" s="55"/>
      <c r="G1" s="56"/>
    </row>
    <row r="2" spans="1:7" s="3" customFormat="1" x14ac:dyDescent="0.2">
      <c r="A2" s="29"/>
      <c r="B2" s="59" t="s">
        <v>0</v>
      </c>
      <c r="C2" s="60"/>
      <c r="D2" s="60"/>
      <c r="E2" s="60"/>
      <c r="F2" s="61"/>
      <c r="G2" s="57" t="s">
        <v>7</v>
      </c>
    </row>
    <row r="3" spans="1:7" s="1" customFormat="1" ht="24.95" customHeight="1" x14ac:dyDescent="0.2">
      <c r="A3" s="3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8"/>
    </row>
    <row r="4" spans="1:7" s="1" customFormat="1" x14ac:dyDescent="0.2">
      <c r="A4" s="3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3" t="s">
        <v>14</v>
      </c>
      <c r="B5" s="12">
        <v>34495983.289999999</v>
      </c>
      <c r="C5" s="12">
        <v>0</v>
      </c>
      <c r="D5" s="12">
        <f>B5+C5</f>
        <v>34495983.289999999</v>
      </c>
      <c r="E5" s="12">
        <v>30734408.920000002</v>
      </c>
      <c r="F5" s="12">
        <v>30734408.920000002</v>
      </c>
      <c r="G5" s="12">
        <f>F5-B5</f>
        <v>-3761574.3699999973</v>
      </c>
    </row>
    <row r="6" spans="1:7" x14ac:dyDescent="0.2">
      <c r="A6" s="44" t="s">
        <v>15</v>
      </c>
      <c r="B6" s="13">
        <v>0</v>
      </c>
      <c r="C6" s="13">
        <v>0</v>
      </c>
      <c r="D6" s="13">
        <f t="shared" ref="D6:D14" si="0">B6+C6</f>
        <v>0</v>
      </c>
      <c r="E6" s="13">
        <v>0</v>
      </c>
      <c r="F6" s="13">
        <v>0</v>
      </c>
      <c r="G6" s="13">
        <f t="shared" ref="G6:G14" si="1">F6-B6</f>
        <v>0</v>
      </c>
    </row>
    <row r="7" spans="1:7" x14ac:dyDescent="0.2">
      <c r="A7" s="43" t="s">
        <v>16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si="1"/>
        <v>0</v>
      </c>
    </row>
    <row r="8" spans="1:7" x14ac:dyDescent="0.2">
      <c r="A8" s="43" t="s">
        <v>17</v>
      </c>
      <c r="B8" s="13">
        <v>15324458.609999999</v>
      </c>
      <c r="C8" s="13">
        <v>3171110</v>
      </c>
      <c r="D8" s="13">
        <f t="shared" si="0"/>
        <v>18495568.609999999</v>
      </c>
      <c r="E8" s="13">
        <v>5969087.8499999996</v>
      </c>
      <c r="F8" s="13">
        <v>5969087.8499999996</v>
      </c>
      <c r="G8" s="13">
        <f t="shared" si="1"/>
        <v>-9355370.7599999998</v>
      </c>
    </row>
    <row r="9" spans="1:7" x14ac:dyDescent="0.2">
      <c r="A9" s="43" t="s">
        <v>18</v>
      </c>
      <c r="B9" s="13">
        <v>14186935.9</v>
      </c>
      <c r="C9" s="13">
        <v>0</v>
      </c>
      <c r="D9" s="13">
        <f t="shared" si="0"/>
        <v>14186935.9</v>
      </c>
      <c r="E9" s="13">
        <v>4843125.25</v>
      </c>
      <c r="F9" s="13">
        <v>4400389.45</v>
      </c>
      <c r="G9" s="13">
        <f t="shared" si="1"/>
        <v>-9786546.4499999993</v>
      </c>
    </row>
    <row r="10" spans="1:7" x14ac:dyDescent="0.2">
      <c r="A10" s="44" t="s">
        <v>19</v>
      </c>
      <c r="B10" s="13">
        <v>1410949.52</v>
      </c>
      <c r="C10" s="13">
        <v>0</v>
      </c>
      <c r="D10" s="13">
        <f t="shared" si="0"/>
        <v>1410949.52</v>
      </c>
      <c r="E10" s="13">
        <v>1225187.5900000001</v>
      </c>
      <c r="F10" s="13">
        <v>832625.27</v>
      </c>
      <c r="G10" s="13">
        <f t="shared" si="1"/>
        <v>-578324.25</v>
      </c>
    </row>
    <row r="11" spans="1:7" x14ac:dyDescent="0.2">
      <c r="A11" s="43" t="s">
        <v>20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13">
        <f t="shared" si="1"/>
        <v>0</v>
      </c>
    </row>
    <row r="12" spans="1:7" ht="22.5" x14ac:dyDescent="0.2">
      <c r="A12" s="43" t="s">
        <v>21</v>
      </c>
      <c r="B12" s="13">
        <v>212435537.88999999</v>
      </c>
      <c r="C12" s="13">
        <v>11758534</v>
      </c>
      <c r="D12" s="13">
        <f t="shared" si="0"/>
        <v>224194071.88999999</v>
      </c>
      <c r="E12" s="13">
        <v>61182779.859999999</v>
      </c>
      <c r="F12" s="13">
        <v>30485754.710000001</v>
      </c>
      <c r="G12" s="13">
        <f t="shared" si="1"/>
        <v>-181949783.17999998</v>
      </c>
    </row>
    <row r="13" spans="1:7" ht="22.5" x14ac:dyDescent="0.2">
      <c r="A13" s="43" t="s">
        <v>22</v>
      </c>
      <c r="B13" s="13">
        <v>20553431.859999999</v>
      </c>
      <c r="C13" s="13">
        <v>18700383.120000001</v>
      </c>
      <c r="D13" s="13">
        <f t="shared" si="0"/>
        <v>39253814.980000004</v>
      </c>
      <c r="E13" s="13">
        <v>8913955.4199999999</v>
      </c>
      <c r="F13" s="13">
        <v>8913955.4199999999</v>
      </c>
      <c r="G13" s="13">
        <f t="shared" si="1"/>
        <v>-11639476.439999999</v>
      </c>
    </row>
    <row r="14" spans="1:7" x14ac:dyDescent="0.2">
      <c r="A14" s="43" t="s">
        <v>23</v>
      </c>
      <c r="B14" s="13">
        <v>0</v>
      </c>
      <c r="C14" s="13">
        <v>0</v>
      </c>
      <c r="D14" s="13">
        <f t="shared" si="0"/>
        <v>0</v>
      </c>
      <c r="E14" s="13">
        <v>0</v>
      </c>
      <c r="F14" s="13">
        <v>0</v>
      </c>
      <c r="G14" s="13">
        <f t="shared" si="1"/>
        <v>0</v>
      </c>
    </row>
    <row r="15" spans="1:7" x14ac:dyDescent="0.2">
      <c r="A15" s="45"/>
      <c r="B15" s="11"/>
      <c r="C15" s="11"/>
      <c r="D15" s="11"/>
      <c r="E15" s="11"/>
      <c r="F15" s="11"/>
      <c r="G15" s="11"/>
    </row>
    <row r="16" spans="1:7" x14ac:dyDescent="0.2">
      <c r="A16" s="46" t="s">
        <v>24</v>
      </c>
      <c r="B16" s="14">
        <f>SUM(B5:B14)</f>
        <v>298407297.06999999</v>
      </c>
      <c r="C16" s="14">
        <f t="shared" ref="C16:G16" si="2">SUM(C5:C14)</f>
        <v>33630027.120000005</v>
      </c>
      <c r="D16" s="14">
        <f t="shared" si="2"/>
        <v>332037324.19</v>
      </c>
      <c r="E16" s="14">
        <f t="shared" si="2"/>
        <v>112868544.89</v>
      </c>
      <c r="F16" s="9">
        <f t="shared" si="2"/>
        <v>81336221.62000002</v>
      </c>
      <c r="G16" s="10">
        <f t="shared" si="2"/>
        <v>-217071075.44999999</v>
      </c>
    </row>
    <row r="17" spans="1:7" x14ac:dyDescent="0.2">
      <c r="A17" s="47"/>
      <c r="B17" s="19"/>
      <c r="C17" s="19"/>
      <c r="D17" s="21"/>
      <c r="E17" s="20" t="s">
        <v>25</v>
      </c>
      <c r="F17" s="22"/>
      <c r="G17" s="18">
        <f>IF(G16&gt;0,G16,0)</f>
        <v>0</v>
      </c>
    </row>
    <row r="18" spans="1:7" ht="10.5" customHeight="1" x14ac:dyDescent="0.2">
      <c r="A18" s="27"/>
      <c r="B18" s="59" t="s">
        <v>0</v>
      </c>
      <c r="C18" s="60"/>
      <c r="D18" s="60"/>
      <c r="E18" s="60"/>
      <c r="F18" s="61"/>
      <c r="G18" s="57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8"/>
    </row>
    <row r="20" spans="1:7" x14ac:dyDescent="0.2">
      <c r="A20" s="2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5">
        <f t="shared" ref="B21:G21" si="3">SUM(B22+B23+B24+B25+B26+B27+B28+B29)</f>
        <v>298407297.06999999</v>
      </c>
      <c r="C21" s="15">
        <f t="shared" si="3"/>
        <v>33630027.120000005</v>
      </c>
      <c r="D21" s="15">
        <f t="shared" si="3"/>
        <v>332037324.19</v>
      </c>
      <c r="E21" s="15">
        <f t="shared" si="3"/>
        <v>112868544.89</v>
      </c>
      <c r="F21" s="15">
        <f t="shared" si="3"/>
        <v>81336221.62000002</v>
      </c>
      <c r="G21" s="15">
        <f t="shared" si="3"/>
        <v>-217071075.44999999</v>
      </c>
    </row>
    <row r="22" spans="1:7" x14ac:dyDescent="0.2">
      <c r="A22" s="48" t="s">
        <v>14</v>
      </c>
      <c r="B22" s="16">
        <v>34495983.289999999</v>
      </c>
      <c r="C22" s="16">
        <v>0</v>
      </c>
      <c r="D22" s="16">
        <f t="shared" ref="D22:D29" si="4">B22+C22</f>
        <v>34495983.289999999</v>
      </c>
      <c r="E22" s="16">
        <v>30734408.920000002</v>
      </c>
      <c r="F22" s="16">
        <v>30734408.920000002</v>
      </c>
      <c r="G22" s="16">
        <f t="shared" ref="G22:G29" si="5">F22-B22</f>
        <v>-3761574.3699999973</v>
      </c>
    </row>
    <row r="23" spans="1:7" x14ac:dyDescent="0.2">
      <c r="A23" s="48" t="s">
        <v>15</v>
      </c>
      <c r="B23" s="16">
        <v>0</v>
      </c>
      <c r="C23" s="16">
        <v>0</v>
      </c>
      <c r="D23" s="16">
        <f t="shared" si="4"/>
        <v>0</v>
      </c>
      <c r="E23" s="16">
        <v>0</v>
      </c>
      <c r="F23" s="16">
        <v>0</v>
      </c>
      <c r="G23" s="16">
        <f t="shared" si="5"/>
        <v>0</v>
      </c>
    </row>
    <row r="24" spans="1:7" x14ac:dyDescent="0.2">
      <c r="A24" s="48" t="s">
        <v>16</v>
      </c>
      <c r="B24" s="16">
        <v>0</v>
      </c>
      <c r="C24" s="16">
        <v>0</v>
      </c>
      <c r="D24" s="16">
        <f t="shared" si="4"/>
        <v>0</v>
      </c>
      <c r="E24" s="16">
        <v>0</v>
      </c>
      <c r="F24" s="16">
        <v>0</v>
      </c>
      <c r="G24" s="16">
        <f t="shared" si="5"/>
        <v>0</v>
      </c>
    </row>
    <row r="25" spans="1:7" x14ac:dyDescent="0.2">
      <c r="A25" s="48" t="s">
        <v>17</v>
      </c>
      <c r="B25" s="16">
        <v>15324458.609999999</v>
      </c>
      <c r="C25" s="16">
        <v>3171110</v>
      </c>
      <c r="D25" s="16">
        <f t="shared" si="4"/>
        <v>18495568.609999999</v>
      </c>
      <c r="E25" s="16">
        <v>5969087.8499999996</v>
      </c>
      <c r="F25" s="16">
        <v>5969087.8499999996</v>
      </c>
      <c r="G25" s="16">
        <f t="shared" si="5"/>
        <v>-9355370.7599999998</v>
      </c>
    </row>
    <row r="26" spans="1:7" x14ac:dyDescent="0.2">
      <c r="A26" s="48" t="s">
        <v>28</v>
      </c>
      <c r="B26" s="16">
        <v>14186935.9</v>
      </c>
      <c r="C26" s="16">
        <v>0</v>
      </c>
      <c r="D26" s="16">
        <f t="shared" si="4"/>
        <v>14186935.9</v>
      </c>
      <c r="E26" s="16">
        <v>4843125.25</v>
      </c>
      <c r="F26" s="16">
        <v>4400389.45</v>
      </c>
      <c r="G26" s="16">
        <f t="shared" si="5"/>
        <v>-9786546.4499999993</v>
      </c>
    </row>
    <row r="27" spans="1:7" x14ac:dyDescent="0.2">
      <c r="A27" s="48" t="s">
        <v>29</v>
      </c>
      <c r="B27" s="16">
        <v>1410949.52</v>
      </c>
      <c r="C27" s="16">
        <v>0</v>
      </c>
      <c r="D27" s="16">
        <f t="shared" si="4"/>
        <v>1410949.52</v>
      </c>
      <c r="E27" s="16">
        <v>1225187.5900000001</v>
      </c>
      <c r="F27" s="16">
        <v>832625.27</v>
      </c>
      <c r="G27" s="16">
        <f t="shared" si="5"/>
        <v>-578324.25</v>
      </c>
    </row>
    <row r="28" spans="1:7" ht="22.5" x14ac:dyDescent="0.2">
      <c r="A28" s="48" t="s">
        <v>30</v>
      </c>
      <c r="B28" s="16">
        <v>212435537.88999999</v>
      </c>
      <c r="C28" s="16">
        <v>11758534</v>
      </c>
      <c r="D28" s="16">
        <f t="shared" si="4"/>
        <v>224194071.88999999</v>
      </c>
      <c r="E28" s="16">
        <v>61182779.859999999</v>
      </c>
      <c r="F28" s="16">
        <v>30485754.710000001</v>
      </c>
      <c r="G28" s="16">
        <f t="shared" si="5"/>
        <v>-181949783.17999998</v>
      </c>
    </row>
    <row r="29" spans="1:7" ht="22.5" x14ac:dyDescent="0.2">
      <c r="A29" s="48" t="s">
        <v>22</v>
      </c>
      <c r="B29" s="16">
        <v>20553431.859999999</v>
      </c>
      <c r="C29" s="16">
        <v>18700383.120000001</v>
      </c>
      <c r="D29" s="16">
        <f t="shared" si="4"/>
        <v>39253814.980000004</v>
      </c>
      <c r="E29" s="16">
        <v>8913955.4199999999</v>
      </c>
      <c r="F29" s="16">
        <v>8913955.4199999999</v>
      </c>
      <c r="G29" s="16">
        <f t="shared" si="5"/>
        <v>-11639476.439999999</v>
      </c>
    </row>
    <row r="30" spans="1:7" x14ac:dyDescent="0.2">
      <c r="A30" s="48"/>
      <c r="B30" s="16"/>
      <c r="C30" s="16"/>
      <c r="D30" s="16"/>
      <c r="E30" s="16"/>
      <c r="F30" s="16"/>
      <c r="G30" s="16"/>
    </row>
    <row r="31" spans="1:7" ht="33.75" x14ac:dyDescent="0.2">
      <c r="A31" s="33" t="s">
        <v>37</v>
      </c>
      <c r="B31" s="17">
        <f t="shared" ref="B31:G31" si="6">SUM(B32:B35)</f>
        <v>0</v>
      </c>
      <c r="C31" s="17">
        <f t="shared" si="6"/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</row>
    <row r="32" spans="1:7" x14ac:dyDescent="0.2">
      <c r="A32" s="48" t="s">
        <v>15</v>
      </c>
      <c r="B32" s="16">
        <v>0</v>
      </c>
      <c r="C32" s="16">
        <v>0</v>
      </c>
      <c r="D32" s="16">
        <f>B32+C32</f>
        <v>0</v>
      </c>
      <c r="E32" s="16">
        <v>0</v>
      </c>
      <c r="F32" s="16">
        <v>0</v>
      </c>
      <c r="G32" s="16">
        <f>F32-B32</f>
        <v>0</v>
      </c>
    </row>
    <row r="33" spans="1:7" x14ac:dyDescent="0.2">
      <c r="A33" s="48" t="s">
        <v>31</v>
      </c>
      <c r="B33" s="16">
        <v>0</v>
      </c>
      <c r="C33" s="16">
        <v>0</v>
      </c>
      <c r="D33" s="16">
        <f>B33+C33</f>
        <v>0</v>
      </c>
      <c r="E33" s="16">
        <v>0</v>
      </c>
      <c r="F33" s="16">
        <v>0</v>
      </c>
      <c r="G33" s="16">
        <f t="shared" ref="G33:G35" si="7">F33-B33</f>
        <v>0</v>
      </c>
    </row>
    <row r="34" spans="1:7" ht="22.5" x14ac:dyDescent="0.2">
      <c r="A34" s="48" t="s">
        <v>32</v>
      </c>
      <c r="B34" s="16">
        <v>0</v>
      </c>
      <c r="C34" s="16">
        <v>0</v>
      </c>
      <c r="D34" s="16">
        <f>B34+C34</f>
        <v>0</v>
      </c>
      <c r="E34" s="16">
        <v>0</v>
      </c>
      <c r="F34" s="16">
        <v>0</v>
      </c>
      <c r="G34" s="16">
        <f t="shared" si="7"/>
        <v>0</v>
      </c>
    </row>
    <row r="35" spans="1:7" ht="22.5" x14ac:dyDescent="0.2">
      <c r="A35" s="48" t="s">
        <v>22</v>
      </c>
      <c r="B35" s="16">
        <v>0</v>
      </c>
      <c r="C35" s="16">
        <v>0</v>
      </c>
      <c r="D35" s="16">
        <f>B35+C35</f>
        <v>0</v>
      </c>
      <c r="E35" s="16">
        <v>0</v>
      </c>
      <c r="F35" s="16">
        <v>0</v>
      </c>
      <c r="G35" s="16">
        <f t="shared" si="7"/>
        <v>0</v>
      </c>
    </row>
    <row r="36" spans="1:7" x14ac:dyDescent="0.2">
      <c r="A36" s="49"/>
      <c r="B36" s="16"/>
      <c r="C36" s="16"/>
      <c r="D36" s="16"/>
      <c r="E36" s="16"/>
      <c r="F36" s="16"/>
      <c r="G36" s="16"/>
    </row>
    <row r="37" spans="1:7" x14ac:dyDescent="0.2">
      <c r="A37" s="26" t="s">
        <v>33</v>
      </c>
      <c r="B37" s="17">
        <f t="shared" ref="B37:G37" si="8">SUM(B38)</f>
        <v>0</v>
      </c>
      <c r="C37" s="17">
        <f t="shared" si="8"/>
        <v>0</v>
      </c>
      <c r="D37" s="17">
        <f t="shared" si="8"/>
        <v>0</v>
      </c>
      <c r="E37" s="17">
        <f t="shared" si="8"/>
        <v>0</v>
      </c>
      <c r="F37" s="17">
        <f t="shared" si="8"/>
        <v>0</v>
      </c>
      <c r="G37" s="17">
        <f t="shared" si="8"/>
        <v>0</v>
      </c>
    </row>
    <row r="38" spans="1:7" x14ac:dyDescent="0.2">
      <c r="A38" s="48" t="s">
        <v>23</v>
      </c>
      <c r="B38" s="16">
        <v>0</v>
      </c>
      <c r="C38" s="16">
        <v>0</v>
      </c>
      <c r="D38" s="16">
        <f>B38+C38</f>
        <v>0</v>
      </c>
      <c r="E38" s="16">
        <v>0</v>
      </c>
      <c r="F38" s="16">
        <v>0</v>
      </c>
      <c r="G38" s="16">
        <f>F38-B38</f>
        <v>0</v>
      </c>
    </row>
    <row r="39" spans="1:7" x14ac:dyDescent="0.2">
      <c r="A39" s="48"/>
      <c r="B39" s="16"/>
      <c r="C39" s="16"/>
      <c r="D39" s="16"/>
      <c r="E39" s="16"/>
      <c r="F39" s="16"/>
      <c r="G39" s="16"/>
    </row>
    <row r="40" spans="1:7" x14ac:dyDescent="0.2">
      <c r="A40" s="50" t="s">
        <v>24</v>
      </c>
      <c r="B40" s="14">
        <f>SUM(B37+B31+B21)</f>
        <v>298407297.06999999</v>
      </c>
      <c r="C40" s="14">
        <f t="shared" ref="C40:G40" si="9">SUM(C37+C31+C21)</f>
        <v>33630027.120000005</v>
      </c>
      <c r="D40" s="14">
        <f t="shared" si="9"/>
        <v>332037324.19</v>
      </c>
      <c r="E40" s="14">
        <f t="shared" si="9"/>
        <v>112868544.89</v>
      </c>
      <c r="F40" s="14">
        <f t="shared" si="9"/>
        <v>81336221.62000002</v>
      </c>
      <c r="G40" s="14">
        <f t="shared" si="9"/>
        <v>-217071075.44999999</v>
      </c>
    </row>
    <row r="41" spans="1:7" ht="12" customHeight="1" x14ac:dyDescent="0.2">
      <c r="A41" s="39"/>
      <c r="B41" s="40"/>
      <c r="C41" s="40"/>
      <c r="D41" s="40"/>
      <c r="E41" s="41" t="s">
        <v>25</v>
      </c>
      <c r="F41" s="42"/>
      <c r="G41" s="18">
        <f>IF(G40&gt;0,G40,0)</f>
        <v>0</v>
      </c>
    </row>
    <row r="42" spans="1:7" ht="7.5" customHeight="1" x14ac:dyDescent="0.2"/>
    <row r="43" spans="1:7" ht="22.5" x14ac:dyDescent="0.2">
      <c r="A43" s="23" t="s">
        <v>34</v>
      </c>
    </row>
    <row r="44" spans="1:7" x14ac:dyDescent="0.2">
      <c r="A44" s="24" t="s">
        <v>35</v>
      </c>
    </row>
    <row r="45" spans="1:7" ht="27.75" customHeight="1" x14ac:dyDescent="0.2">
      <c r="A45" s="53" t="s">
        <v>36</v>
      </c>
      <c r="B45" s="53"/>
      <c r="C45" s="53"/>
      <c r="D45" s="53"/>
      <c r="E45" s="53"/>
      <c r="F45" s="53"/>
      <c r="G45" s="53"/>
    </row>
    <row r="48" spans="1:7" ht="17.25" customHeight="1" x14ac:dyDescent="0.2">
      <c r="A48" s="34"/>
      <c r="D48" s="35"/>
      <c r="E48" s="35"/>
      <c r="F48" s="36"/>
    </row>
    <row r="49" spans="1:6" ht="12" x14ac:dyDescent="0.2">
      <c r="A49" s="37" t="s">
        <v>43</v>
      </c>
      <c r="D49" s="51" t="s">
        <v>39</v>
      </c>
      <c r="E49" s="51"/>
      <c r="F49" s="51"/>
    </row>
    <row r="50" spans="1:6" ht="45" customHeight="1" x14ac:dyDescent="0.2">
      <c r="A50" s="38" t="s">
        <v>44</v>
      </c>
      <c r="D50" s="52" t="s">
        <v>40</v>
      </c>
      <c r="E50" s="52"/>
      <c r="F50" s="52"/>
    </row>
    <row r="51" spans="1:6" ht="12" x14ac:dyDescent="0.2">
      <c r="A51" s="37" t="s">
        <v>41</v>
      </c>
    </row>
    <row r="52" spans="1:6" ht="12" x14ac:dyDescent="0.2">
      <c r="A52" s="37" t="s">
        <v>42</v>
      </c>
    </row>
  </sheetData>
  <sheetProtection formatCells="0" formatColumns="0" formatRows="0" insertRows="0" autoFilter="0"/>
  <mergeCells count="8">
    <mergeCell ref="D49:F49"/>
    <mergeCell ref="D50:F50"/>
    <mergeCell ref="A45:G45"/>
    <mergeCell ref="A1:G1"/>
    <mergeCell ref="G2:G3"/>
    <mergeCell ref="G18:G19"/>
    <mergeCell ref="B2:F2"/>
    <mergeCell ref="B18:F18"/>
  </mergeCells>
  <pageMargins left="0.9055118110236221" right="0.31496062992125984" top="0.15748031496062992" bottom="0.15748031496062992" header="0.31496062992125984" footer="0.31496062992125984"/>
  <pageSetup scale="82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2024-04-26T18:59:26Z</cp:lastPrinted>
  <dcterms:created xsi:type="dcterms:W3CDTF">2012-12-11T20:48:19Z</dcterms:created>
  <dcterms:modified xsi:type="dcterms:W3CDTF">2024-04-26T18:59:27Z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