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2EF3CBB0-E1B2-4FCD-BB71-8D5EF40DB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41" i="4" l="1"/>
  <c r="G17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G38" i="4"/>
  <c r="G37" i="4" s="1"/>
  <c r="D38" i="4"/>
  <c r="F37" i="4"/>
  <c r="E37" i="4"/>
  <c r="D37" i="4"/>
  <c r="C37" i="4"/>
  <c r="B37" i="4"/>
  <c r="G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1" i="4"/>
  <c r="F21" i="4"/>
  <c r="E21" i="4"/>
  <c r="D21" i="4"/>
  <c r="C21" i="4"/>
  <c r="B21" i="4"/>
  <c r="F16" i="4"/>
  <c r="E16" i="4"/>
  <c r="C16" i="4"/>
  <c r="B16" i="4"/>
  <c r="G16" i="4" l="1"/>
  <c r="E40" i="4"/>
  <c r="B40" i="4"/>
  <c r="F40" i="4"/>
  <c r="C40" i="4"/>
  <c r="D40" i="4"/>
  <c r="G40" i="4"/>
</calcChain>
</file>

<file path=xl/sharedStrings.xml><?xml version="1.0" encoding="utf-8"?>
<sst xmlns="http://schemas.openxmlformats.org/spreadsheetml/2006/main" count="68" uniqueCount="45">
  <si>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</si>
  <si>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</si>
  <si>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</si>
  <si>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</si>
  <si>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</si>
  <si>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</si>
  <si>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</si>
  <si>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</si>
  <si>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</si>
  <si>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</si>
  <si>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</si>
  <si>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</si>
  <si>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</si>
  <si>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</si>
  <si>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</si>
  <si>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</si>
  <si>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</si>
  <si>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</si>
  <si>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</si>
  <si>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</si>
  <si>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</si>
  <si>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</si>
  <si>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</si>
  <si>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</si>
  <si>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</si>
  <si>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</si>
  <si>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</si>
  <si>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</si>
  <si>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</si>
  <si>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</si>
  <si>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</si>
  <si>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</si>
  <si>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</si>
  <si>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</si>
  <si>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</si>
  <si>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</si>
  <si>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</si>
  <si>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</si>
  <si>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L.A.I. MARTIN HEBER LOPEZ ORTEGA</t>
  </si>
  <si>
    <t>SINDICO MUNICIPAL Y COMISIONADO DE HACIENDA</t>
  </si>
  <si>
    <t>LC GUILLERMO SIERRA BLANCO</t>
  </si>
  <si>
    <t>TESORERO MUNICIPAL</t>
  </si>
  <si>
    <t xml:space="preserve">PRESIDENTA MUNICIPAL </t>
  </si>
  <si>
    <t>C. ALMA DENISSE SANCHEZ BARRAGAN</t>
  </si>
  <si>
    <t>Municipio Moroleón,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</si>
</sst>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165" fontId="6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1" fillId="0" borderId="0" xfId="8" applyFont="1" applyAlignment="1" applyProtection="1">
      <alignment vertical="top"/>
      <protection locked="0"/>
    </xf>
    <xf numFmtId="0" fontId="13" fillId="2" borderId="7" xfId="8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7" xfId="8" quotePrefix="1" applyFont="1" applyFill="1" applyBorder="1" applyAlignment="1">
      <alignment horizontal="center" vertical="center" wrapText="1"/>
    </xf>
    <xf numFmtId="0" fontId="13" fillId="2" borderId="4" xfId="8" quotePrefix="1" applyFont="1" applyFill="1" applyBorder="1" applyAlignment="1">
      <alignment horizontal="center" vertical="center" wrapText="1"/>
    </xf>
    <xf numFmtId="4" fontId="12" fillId="0" borderId="6" xfId="8" applyNumberFormat="1" applyFont="1" applyBorder="1" applyAlignment="1" applyProtection="1">
      <alignment vertical="top"/>
      <protection locked="0"/>
    </xf>
    <xf numFmtId="4" fontId="12" fillId="0" borderId="9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12" fillId="0" borderId="4" xfId="8" applyNumberFormat="1" applyFont="1" applyBorder="1" applyAlignment="1" applyProtection="1">
      <alignment vertical="top"/>
      <protection locked="0"/>
    </xf>
    <xf numFmtId="4" fontId="13" fillId="0" borderId="9" xfId="8" applyNumberFormat="1" applyFont="1" applyBorder="1" applyAlignment="1" applyProtection="1">
      <alignment vertical="top"/>
      <protection locked="0"/>
    </xf>
    <xf numFmtId="4" fontId="12" fillId="0" borderId="11" xfId="8" applyNumberFormat="1" applyFont="1" applyBorder="1" applyAlignment="1" applyProtection="1">
      <alignment vertical="top"/>
      <protection locked="0"/>
    </xf>
    <xf numFmtId="4" fontId="13" fillId="0" borderId="11" xfId="8" applyNumberFormat="1" applyFont="1" applyBorder="1" applyAlignment="1" applyProtection="1">
      <alignment vertical="top"/>
      <protection locked="0"/>
    </xf>
    <xf numFmtId="4" fontId="12" fillId="0" borderId="10" xfId="8" applyNumberFormat="1" applyFont="1" applyBorder="1" applyAlignment="1" applyProtection="1">
      <alignment vertical="top"/>
      <protection locked="0"/>
    </xf>
    <xf numFmtId="4" fontId="12" fillId="0" borderId="8" xfId="8" applyNumberFormat="1" applyFont="1" applyBorder="1" applyAlignment="1" applyProtection="1">
      <alignment vertical="top"/>
      <protection locked="0"/>
    </xf>
    <xf numFmtId="4" fontId="13" fillId="0" borderId="5" xfId="8" applyNumberFormat="1" applyFont="1" applyBorder="1" applyAlignment="1" applyProtection="1">
      <alignment vertical="top"/>
      <protection locked="0"/>
    </xf>
    <xf numFmtId="4" fontId="12" fillId="0" borderId="1" xfId="8" applyNumberFormat="1" applyFont="1" applyBorder="1" applyAlignment="1" applyProtection="1">
      <alignment vertical="top"/>
      <protection locked="0"/>
    </xf>
    <xf numFmtId="4" fontId="13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3" fillId="0" borderId="3" xfId="8" applyFont="1" applyBorder="1" applyAlignment="1">
      <alignment horizontal="left" vertical="top"/>
    </xf>
    <xf numFmtId="0" fontId="13" fillId="0" borderId="3" xfId="8" applyFont="1" applyBorder="1" applyAlignment="1">
      <alignment vertical="top"/>
    </xf>
    <xf numFmtId="0" fontId="13" fillId="2" borderId="9" xfId="8" applyFont="1" applyFill="1" applyBorder="1" applyAlignment="1">
      <alignment horizontal="center" vertical="center" wrapText="1"/>
    </xf>
    <xf numFmtId="0" fontId="13" fillId="2" borderId="10" xfId="8" applyFont="1" applyFill="1" applyBorder="1" applyAlignment="1">
      <alignment horizontal="center" vertical="center" wrapText="1"/>
    </xf>
    <xf numFmtId="0" fontId="13" fillId="2" borderId="9" xfId="8" applyFont="1" applyFill="1" applyBorder="1" applyAlignment="1">
      <alignment horizontal="center" vertical="center"/>
    </xf>
    <xf numFmtId="0" fontId="13" fillId="2" borderId="11" xfId="8" applyFont="1" applyFill="1" applyBorder="1" applyAlignment="1">
      <alignment horizontal="center" vertical="center"/>
    </xf>
    <xf numFmtId="0" fontId="13" fillId="2" borderId="10" xfId="8" applyFont="1" applyFill="1" applyBorder="1" applyAlignment="1">
      <alignment horizontal="center" vertical="center"/>
    </xf>
    <xf numFmtId="0" fontId="13" fillId="2" borderId="11" xfId="8" applyFont="1" applyFill="1" applyBorder="1" applyAlignment="1">
      <alignment horizontal="center" vertical="center" wrapText="1"/>
    </xf>
    <xf numFmtId="0" fontId="13" fillId="0" borderId="3" xfId="8" applyFont="1" applyBorder="1" applyAlignment="1">
      <alignment horizontal="left" vertical="top" wrapText="1"/>
    </xf>
    <xf numFmtId="0" fontId="12" fillId="0" borderId="12" xfId="9" applyFont="1" applyBorder="1" applyAlignment="1">
      <alignment vertical="top" wrapText="1"/>
    </xf>
    <xf numFmtId="0" fontId="0" fillId="0" borderId="12" xfId="0" applyBorder="1"/>
    <xf numFmtId="0" fontId="8" fillId="0" borderId="12" xfId="8" applyFont="1" applyBorder="1" applyAlignment="1" applyProtection="1">
      <alignment vertical="top"/>
      <protection locked="0"/>
    </xf>
    <xf numFmtId="0" fontId="17" fillId="0" borderId="0" xfId="8" applyFont="1" applyAlignment="1" applyProtection="1">
      <alignment horizontal="center" wrapText="1"/>
      <protection locked="0"/>
    </xf>
    <xf numFmtId="0" fontId="17" fillId="0" borderId="12" xfId="8" applyFont="1" applyBorder="1" applyAlignment="1" applyProtection="1">
      <alignment horizontal="center" vertical="top" wrapText="1"/>
      <protection locked="0"/>
    </xf>
    <xf numFmtId="0" fontId="12" fillId="0" borderId="0" xfId="8" applyFont="1" applyAlignment="1" applyProtection="1">
      <alignment vertical="top"/>
      <protection locked="0"/>
    </xf>
    <xf numFmtId="4" fontId="12" fillId="0" borderId="0" xfId="8" applyNumberFormat="1" applyFont="1" applyAlignment="1" applyProtection="1">
      <alignment vertical="top"/>
      <protection locked="0"/>
    </xf>
    <xf numFmtId="4" fontId="13" fillId="0" borderId="13" xfId="8" applyNumberFormat="1" applyFont="1" applyBorder="1" applyAlignment="1" applyProtection="1">
      <alignment vertical="top"/>
      <protection locked="0"/>
    </xf>
    <xf numFmtId="4" fontId="13" fillId="0" borderId="14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wrapText="1" indent="1"/>
      <protection locked="0"/>
    </xf>
    <xf numFmtId="0" fontId="12" fillId="0" borderId="3" xfId="8" applyFont="1" applyBorder="1" applyAlignment="1" applyProtection="1">
      <alignment horizontal="left" vertical="top" wrapText="1" indent="1"/>
      <protection locked="0"/>
    </xf>
    <xf numFmtId="0" fontId="8" fillId="0" borderId="3" xfId="8" applyFont="1" applyBorder="1" applyAlignment="1" applyProtection="1">
      <alignment vertical="top"/>
      <protection locked="0"/>
    </xf>
    <xf numFmtId="0" fontId="13" fillId="0" borderId="5" xfId="8" applyFont="1" applyBorder="1" applyAlignment="1" applyProtection="1">
      <alignment horizontal="left" vertical="top" indent="3"/>
      <protection locked="0"/>
    </xf>
    <xf numFmtId="0" fontId="12" fillId="0" borderId="2" xfId="8" applyFont="1" applyBorder="1" applyAlignment="1" applyProtection="1">
      <alignment vertical="top"/>
      <protection locked="0"/>
    </xf>
    <xf numFmtId="0" fontId="12" fillId="0" borderId="3" xfId="8" applyFont="1" applyBorder="1" applyAlignment="1">
      <alignment horizontal="left" vertical="top" wrapText="1" indent="1"/>
    </xf>
    <xf numFmtId="0" fontId="12" fillId="0" borderId="3" xfId="8" applyFont="1" applyBorder="1" applyAlignment="1">
      <alignment horizontal="left" vertical="top" wrapText="1"/>
    </xf>
    <xf numFmtId="0" fontId="13" fillId="0" borderId="5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17" fillId="0" borderId="8" xfId="8" applyFont="1" applyBorder="1" applyAlignment="1" applyProtection="1">
      <alignment horizontal="center" wrapText="1"/>
      <protection locked="0"/>
    </xf>
    <xf numFmtId="0" fontId="17" fillId="0" borderId="0" xfId="8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3" fillId="2" borderId="5" xfId="8" applyFont="1" applyFill="1" applyBorder="1" applyAlignment="1" applyProtection="1">
      <alignment horizontal="center" vertical="center" wrapText="1"/>
      <protection locked="0"/>
    </xf>
    <xf numFmtId="0" fontId="13" fillId="2" borderId="6" xfId="8" applyFont="1" applyFill="1" applyBorder="1" applyAlignment="1" applyProtection="1">
      <alignment horizontal="center" vertical="center" wrapText="1"/>
      <protection locked="0"/>
    </xf>
    <xf numFmtId="0" fontId="13" fillId="2" borderId="7" xfId="8" applyFont="1" applyFill="1" applyBorder="1" applyAlignment="1" applyProtection="1">
      <alignment horizontal="center" vertical="center" wrapText="1"/>
      <protection locked="0"/>
    </xf>
    <xf numFmtId="0" fontId="13" fillId="2" borderId="9" xfId="8" applyFont="1" applyFill="1" applyBorder="1" applyAlignment="1">
      <alignment horizontal="center" vertical="center" wrapText="1"/>
    </xf>
    <xf numFmtId="0" fontId="13" fillId="2" borderId="10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 applyProtection="1">
      <alignment horizontal="center" vertical="center"/>
      <protection locked="0"/>
    </xf>
    <xf numFmtId="0" fontId="13" fillId="2" borderId="6" xfId="8" applyFont="1" applyFill="1" applyBorder="1" applyAlignment="1" applyProtection="1">
      <alignment horizontal="center" vertical="center"/>
      <protection locked="0"/>
    </xf>
    <xf numFmtId="0" fontId="13" fillId="2" borderId="7" xfId="8" applyFont="1" applyFill="1" applyBorder="1" applyAlignment="1" applyProtection="1">
      <alignment horizontal="center" vertical="center"/>
      <protection locked="0"/>
    </xf>
  </cellXfs>
  <cellStyles count="5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837AAE27-B606-47ED-81B1-256446528D06}"/>
    <cellStyle name="Millares 2 2 3" xfId="27" xr:uid="{F6A1B229-9BEE-4496-B852-AB93711EC642}"/>
    <cellStyle name="Millares 2 2 4" xfId="35" xr:uid="{3EDC235B-B4C1-468B-AAE9-C9E04E7C60A5}"/>
    <cellStyle name="Millares 2 2 5" xfId="43" xr:uid="{3E5AB25C-BEA4-4402-B32D-4A8437C57DAE}"/>
    <cellStyle name="Millares 2 2 6" xfId="51" xr:uid="{D7BE3C1C-1375-49BB-90BF-7CA4E9E765AA}"/>
    <cellStyle name="Millares 2 3" xfId="5" xr:uid="{00000000-0005-0000-0000-000004000000}"/>
    <cellStyle name="Millares 2 3 2" xfId="20" xr:uid="{2306A961-1605-4911-9150-1617B5B3E3D1}"/>
    <cellStyle name="Millares 2 3 3" xfId="28" xr:uid="{09687C54-9269-416D-BC3B-882318A41F0A}"/>
    <cellStyle name="Millares 2 3 4" xfId="36" xr:uid="{0196789F-FDC8-42E5-87CD-42E7570D9E31}"/>
    <cellStyle name="Millares 2 3 5" xfId="44" xr:uid="{E9B79EB6-1E44-4700-9C44-51591AC7B058}"/>
    <cellStyle name="Millares 2 3 6" xfId="52" xr:uid="{EA371EB8-3804-45A4-82FD-00A46B0933B6}"/>
    <cellStyle name="Millares 2 4" xfId="18" xr:uid="{566742E4-4BBD-42C1-AFCD-7CF3B0E18153}"/>
    <cellStyle name="Millares 2 5" xfId="26" xr:uid="{3080A8F0-1E70-4ACE-8349-7F4045A92647}"/>
    <cellStyle name="Millares 2 6" xfId="34" xr:uid="{6F89E8BC-2B42-44BD-99B6-DA61E368BA34}"/>
    <cellStyle name="Millares 2 7" xfId="42" xr:uid="{A8BEF7B4-39CB-4470-AE25-F850A755ACFB}"/>
    <cellStyle name="Millares 2 8" xfId="50" xr:uid="{088F9CF1-E265-4E1F-913E-CEFDD79A86E1}"/>
    <cellStyle name="Millares 3" xfId="6" xr:uid="{00000000-0005-0000-0000-000005000000}"/>
    <cellStyle name="Millares 3 2" xfId="21" xr:uid="{E7FD8387-7B4C-4C44-A0E1-ADF03B3DA95B}"/>
    <cellStyle name="Millares 3 3" xfId="29" xr:uid="{5BEE5D78-4840-40B8-9890-0527241F4D7B}"/>
    <cellStyle name="Millares 3 4" xfId="37" xr:uid="{95493852-6B9B-4FF2-86D4-4008A9208A84}"/>
    <cellStyle name="Millares 3 5" xfId="45" xr:uid="{17EB7F63-38FA-4E8C-998B-AB3446766B38}"/>
    <cellStyle name="Millares 3 6" xfId="53" xr:uid="{9C0FA60E-164F-4938-A556-F3049E3D423E}"/>
    <cellStyle name="Moneda 2" xfId="7" xr:uid="{00000000-0005-0000-0000-000006000000}"/>
    <cellStyle name="Moneda 2 2" xfId="22" xr:uid="{0B7D9C4B-8B16-40F3-8CD7-5136672B70E2}"/>
    <cellStyle name="Moneda 2 3" xfId="30" xr:uid="{E12B75B7-F05D-46B9-B1F6-964409FEAAB8}"/>
    <cellStyle name="Moneda 2 4" xfId="38" xr:uid="{0BE81FFE-60C2-4803-8957-B566EEA2C74B}"/>
    <cellStyle name="Moneda 2 5" xfId="46" xr:uid="{D6737393-0E43-42AA-8C66-0D68A5A4C70D}"/>
    <cellStyle name="Moneda 2 6" xfId="54" xr:uid="{46749DA9-FB0F-456D-B6F6-FD4F1200DCF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59A4688-68E2-45C4-8C6A-B276A6DF936D}"/>
    <cellStyle name="Normal 2 4" xfId="31" xr:uid="{6C7A4ED1-83E4-4299-8C9C-383F9F264E65}"/>
    <cellStyle name="Normal 2 5" xfId="39" xr:uid="{7D5EBBA4-FC10-4DC2-935D-F7D4F927C64B}"/>
    <cellStyle name="Normal 2 6" xfId="47" xr:uid="{4F172BD5-10FE-436E-8633-0B74DDF13618}"/>
    <cellStyle name="Normal 2 7" xfId="55" xr:uid="{9AD32690-2ADF-48F5-90A0-404E6A4C2F93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BA99A5E4-2EA6-4025-A952-DEF2A1AA5253}"/>
    <cellStyle name="Normal 6 2 3" xfId="33" xr:uid="{6972A569-1A2D-4916-8686-ED62DD6208A3}"/>
    <cellStyle name="Normal 6 2 4" xfId="41" xr:uid="{40F73809-C6CB-4F8E-A709-96C197F13C55}"/>
    <cellStyle name="Normal 6 2 5" xfId="49" xr:uid="{7A46830D-9A4C-4BB5-A49D-CED2FA6F2962}"/>
    <cellStyle name="Normal 6 2 6" xfId="57" xr:uid="{1AC97418-AB27-4D2C-8E61-12B290757970}"/>
    <cellStyle name="Normal 6 3" xfId="24" xr:uid="{ECE9CC39-877B-4442-AAE8-1ECDC50DEFD8}"/>
    <cellStyle name="Normal 6 4" xfId="32" xr:uid="{4B398D3B-CD03-4228-A997-1C7990FD7EFF}"/>
    <cellStyle name="Normal 6 5" xfId="40" xr:uid="{52F8AF72-4FC0-476C-AEB6-9981952DED0C}"/>
    <cellStyle name="Normal 6 6" xfId="48" xr:uid="{F2882D7F-C626-4684-A6E9-82E2C3C4709A}"/>
    <cellStyle name="Normal 6 7" xfId="56" xr:uid="{FD13D89F-3818-480B-A8BD-C99EA3ED34F1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topLeftCell="A22" zoomScaleNormal="100" workbookViewId="0">
      <selection activeCell="D16" sqref="D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4" t="s">
        <v>44</v>
      </c>
      <c r="B1" s="55"/>
      <c r="C1" s="55"/>
      <c r="D1" s="55"/>
      <c r="E1" s="55"/>
      <c r="F1" s="55"/>
      <c r="G1" s="56"/>
    </row>
    <row r="2" spans="1:7" s="3" customFormat="1" x14ac:dyDescent="0.2">
      <c r="A2" s="27"/>
      <c r="B2" s="59" t="s">
        <v>0</v>
      </c>
      <c r="C2" s="60"/>
      <c r="D2" s="60"/>
      <c r="E2" s="60"/>
      <c r="F2" s="61"/>
      <c r="G2" s="57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8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1" t="s">
        <v>14</v>
      </c>
      <c r="B5" s="49">
        <v>34495983.289999999</v>
      </c>
      <c r="C5" s="49">
        <v>1200000</v>
      </c>
      <c r="D5" s="49">
        <f>B5+C5</f>
        <v>35695983.289999999</v>
      </c>
      <c r="E5" s="49">
        <v>36371793.25</v>
      </c>
      <c r="F5" s="49">
        <v>36371793.25</v>
      </c>
      <c r="G5" s="49">
        <f>F5-B5</f>
        <v>1875809.9600000009</v>
      </c>
    </row>
    <row r="6" spans="1:7" x14ac:dyDescent="0.2">
      <c r="A6" s="42" t="s">
        <v>15</v>
      </c>
      <c r="B6" s="50">
        <v>0</v>
      </c>
      <c r="C6" s="50">
        <v>0</v>
      </c>
      <c r="D6" s="50">
        <f t="shared" ref="D6:D14" si="0">B6+C6</f>
        <v>0</v>
      </c>
      <c r="E6" s="50">
        <v>0</v>
      </c>
      <c r="F6" s="50">
        <v>0</v>
      </c>
      <c r="G6" s="50">
        <f t="shared" ref="G6:G14" si="1">F6-B6</f>
        <v>0</v>
      </c>
    </row>
    <row r="7" spans="1:7" x14ac:dyDescent="0.2">
      <c r="A7" s="41" t="s">
        <v>16</v>
      </c>
      <c r="B7" s="50">
        <v>0</v>
      </c>
      <c r="C7" s="50">
        <v>0</v>
      </c>
      <c r="D7" s="50">
        <f t="shared" si="0"/>
        <v>0</v>
      </c>
      <c r="E7" s="50">
        <v>0</v>
      </c>
      <c r="F7" s="50">
        <v>0</v>
      </c>
      <c r="G7" s="50">
        <f t="shared" si="1"/>
        <v>0</v>
      </c>
    </row>
    <row r="8" spans="1:7" x14ac:dyDescent="0.2">
      <c r="A8" s="41" t="s">
        <v>17</v>
      </c>
      <c r="B8" s="50">
        <v>15324458.609999999</v>
      </c>
      <c r="C8" s="50">
        <v>5366762</v>
      </c>
      <c r="D8" s="50">
        <f t="shared" si="0"/>
        <v>20691220.609999999</v>
      </c>
      <c r="E8" s="50">
        <v>20819858.530000001</v>
      </c>
      <c r="F8" s="50">
        <v>20819858.530000001</v>
      </c>
      <c r="G8" s="50">
        <f t="shared" si="1"/>
        <v>5495399.9200000018</v>
      </c>
    </row>
    <row r="9" spans="1:7" x14ac:dyDescent="0.2">
      <c r="A9" s="41" t="s">
        <v>18</v>
      </c>
      <c r="B9" s="50">
        <v>14186935.9</v>
      </c>
      <c r="C9" s="50">
        <v>2200000</v>
      </c>
      <c r="D9" s="50">
        <f t="shared" si="0"/>
        <v>16386935.9</v>
      </c>
      <c r="E9" s="50">
        <v>16954137.530000001</v>
      </c>
      <c r="F9" s="50">
        <v>16954137.530000001</v>
      </c>
      <c r="G9" s="50">
        <f t="shared" si="1"/>
        <v>2767201.6300000008</v>
      </c>
    </row>
    <row r="10" spans="1:7" x14ac:dyDescent="0.2">
      <c r="A10" s="42" t="s">
        <v>19</v>
      </c>
      <c r="B10" s="50">
        <v>1410949.52</v>
      </c>
      <c r="C10" s="50">
        <v>240000</v>
      </c>
      <c r="D10" s="50">
        <f t="shared" si="0"/>
        <v>1650949.52</v>
      </c>
      <c r="E10" s="50">
        <v>3611830.39</v>
      </c>
      <c r="F10" s="50">
        <v>3607161.93</v>
      </c>
      <c r="G10" s="50">
        <f t="shared" si="1"/>
        <v>2196212.41</v>
      </c>
    </row>
    <row r="11" spans="1:7" x14ac:dyDescent="0.2">
      <c r="A11" s="41" t="s">
        <v>20</v>
      </c>
      <c r="B11" s="50">
        <v>0</v>
      </c>
      <c r="C11" s="50">
        <v>0</v>
      </c>
      <c r="D11" s="50">
        <f t="shared" si="0"/>
        <v>0</v>
      </c>
      <c r="E11" s="50">
        <v>0</v>
      </c>
      <c r="F11" s="50">
        <v>0</v>
      </c>
      <c r="G11" s="50">
        <f t="shared" si="1"/>
        <v>0</v>
      </c>
    </row>
    <row r="12" spans="1:7" ht="22.5" x14ac:dyDescent="0.2">
      <c r="A12" s="41" t="s">
        <v>21</v>
      </c>
      <c r="B12" s="50">
        <v>212435537.88999999</v>
      </c>
      <c r="C12" s="50">
        <v>11758534</v>
      </c>
      <c r="D12" s="50">
        <f t="shared" si="0"/>
        <v>224194071.88999999</v>
      </c>
      <c r="E12" s="50">
        <v>227765642.66</v>
      </c>
      <c r="F12" s="50">
        <v>188403139.06999999</v>
      </c>
      <c r="G12" s="50">
        <f t="shared" si="1"/>
        <v>-24032398.819999993</v>
      </c>
    </row>
    <row r="13" spans="1:7" ht="22.5" x14ac:dyDescent="0.2">
      <c r="A13" s="41" t="s">
        <v>22</v>
      </c>
      <c r="B13" s="50">
        <v>20553431.859999999</v>
      </c>
      <c r="C13" s="50">
        <v>18434349.850000001</v>
      </c>
      <c r="D13" s="50">
        <f t="shared" si="0"/>
        <v>38987781.710000001</v>
      </c>
      <c r="E13" s="50">
        <v>35476361.189999998</v>
      </c>
      <c r="F13" s="50">
        <v>35080787.229999997</v>
      </c>
      <c r="G13" s="50">
        <f t="shared" si="1"/>
        <v>14527355.369999997</v>
      </c>
    </row>
    <row r="14" spans="1:7" x14ac:dyDescent="0.2">
      <c r="A14" s="41" t="s">
        <v>23</v>
      </c>
      <c r="B14" s="50">
        <v>0</v>
      </c>
      <c r="C14" s="50">
        <v>0</v>
      </c>
      <c r="D14" s="50">
        <f t="shared" si="0"/>
        <v>0</v>
      </c>
      <c r="E14" s="50">
        <v>0</v>
      </c>
      <c r="F14" s="50">
        <v>0</v>
      </c>
      <c r="G14" s="50">
        <f t="shared" si="1"/>
        <v>0</v>
      </c>
    </row>
    <row r="15" spans="1:7" x14ac:dyDescent="0.2">
      <c r="A15" s="43"/>
      <c r="B15" s="11"/>
      <c r="C15" s="11"/>
      <c r="D15" s="11"/>
      <c r="E15" s="11"/>
      <c r="F15" s="11"/>
      <c r="G15" s="11"/>
    </row>
    <row r="16" spans="1:7" x14ac:dyDescent="0.2">
      <c r="A16" s="44" t="s">
        <v>24</v>
      </c>
      <c r="B16" s="12">
        <f>SUM(B5:B14)</f>
        <v>298407297.06999999</v>
      </c>
      <c r="C16" s="12">
        <f t="shared" ref="C16:G16" si="2">SUM(C5:C14)</f>
        <v>39199645.850000001</v>
      </c>
      <c r="D16" s="12">
        <f t="shared" si="2"/>
        <v>337606942.91999996</v>
      </c>
      <c r="E16" s="12">
        <f t="shared" si="2"/>
        <v>340999623.55000001</v>
      </c>
      <c r="F16" s="9">
        <f t="shared" si="2"/>
        <v>301236877.54000002</v>
      </c>
      <c r="G16" s="10">
        <f t="shared" si="2"/>
        <v>2829580.4700000081</v>
      </c>
    </row>
    <row r="17" spans="1:7" x14ac:dyDescent="0.2">
      <c r="A17" s="45"/>
      <c r="B17" s="17"/>
      <c r="C17" s="17"/>
      <c r="D17" s="19"/>
      <c r="E17" s="18" t="s">
        <v>25</v>
      </c>
      <c r="F17" s="20"/>
      <c r="G17" s="16">
        <f>+G16</f>
        <v>2829580.4700000081</v>
      </c>
    </row>
    <row r="18" spans="1:7" ht="10.5" customHeight="1" x14ac:dyDescent="0.2">
      <c r="A18" s="25"/>
      <c r="B18" s="59" t="s">
        <v>0</v>
      </c>
      <c r="C18" s="60"/>
      <c r="D18" s="60"/>
      <c r="E18" s="60"/>
      <c r="F18" s="61"/>
      <c r="G18" s="57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8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13">
        <f t="shared" ref="B21:G21" si="3">SUM(B22+B23+B24+B25+B26+B27+B28+B29)</f>
        <v>298407297.06999999</v>
      </c>
      <c r="C21" s="13">
        <f t="shared" si="3"/>
        <v>39199645.850000001</v>
      </c>
      <c r="D21" s="13">
        <f t="shared" si="3"/>
        <v>337606942.91999996</v>
      </c>
      <c r="E21" s="13">
        <f t="shared" si="3"/>
        <v>340999623.55000001</v>
      </c>
      <c r="F21" s="13">
        <f t="shared" si="3"/>
        <v>301236877.54000002</v>
      </c>
      <c r="G21" s="13">
        <f t="shared" si="3"/>
        <v>2829580.4700000081</v>
      </c>
    </row>
    <row r="22" spans="1:7" x14ac:dyDescent="0.2">
      <c r="A22" s="46" t="s">
        <v>14</v>
      </c>
      <c r="B22" s="14">
        <v>34495983.289999999</v>
      </c>
      <c r="C22" s="14">
        <v>1200000</v>
      </c>
      <c r="D22" s="14">
        <f t="shared" ref="D22:D29" si="4">B22+C22</f>
        <v>35695983.289999999</v>
      </c>
      <c r="E22" s="14">
        <v>36371793.25</v>
      </c>
      <c r="F22" s="14">
        <v>36371793.25</v>
      </c>
      <c r="G22" s="14">
        <f t="shared" ref="G22:G29" si="5">F22-B22</f>
        <v>1875809.9600000009</v>
      </c>
    </row>
    <row r="23" spans="1:7" x14ac:dyDescent="0.2">
      <c r="A23" s="46" t="s">
        <v>15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46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46" t="s">
        <v>17</v>
      </c>
      <c r="B25" s="14">
        <v>15324458.609999999</v>
      </c>
      <c r="C25" s="14">
        <v>5366762</v>
      </c>
      <c r="D25" s="14">
        <f t="shared" si="4"/>
        <v>20691220.609999999</v>
      </c>
      <c r="E25" s="14">
        <v>20819858.530000001</v>
      </c>
      <c r="F25" s="14">
        <v>20819858.530000001</v>
      </c>
      <c r="G25" s="14">
        <f t="shared" si="5"/>
        <v>5495399.9200000018</v>
      </c>
    </row>
    <row r="26" spans="1:7" x14ac:dyDescent="0.2">
      <c r="A26" s="46" t="s">
        <v>28</v>
      </c>
      <c r="B26" s="14">
        <v>14186935.9</v>
      </c>
      <c r="C26" s="14">
        <v>2200000</v>
      </c>
      <c r="D26" s="14">
        <f t="shared" si="4"/>
        <v>16386935.9</v>
      </c>
      <c r="E26" s="14">
        <v>16954137.530000001</v>
      </c>
      <c r="F26" s="14">
        <v>16954137.530000001</v>
      </c>
      <c r="G26" s="14">
        <f t="shared" si="5"/>
        <v>2767201.6300000008</v>
      </c>
    </row>
    <row r="27" spans="1:7" x14ac:dyDescent="0.2">
      <c r="A27" s="46" t="s">
        <v>29</v>
      </c>
      <c r="B27" s="14">
        <v>1410949.52</v>
      </c>
      <c r="C27" s="14">
        <v>240000</v>
      </c>
      <c r="D27" s="14">
        <f t="shared" si="4"/>
        <v>1650949.52</v>
      </c>
      <c r="E27" s="14">
        <v>3611830.39</v>
      </c>
      <c r="F27" s="14">
        <v>3607161.93</v>
      </c>
      <c r="G27" s="14">
        <f t="shared" si="5"/>
        <v>2196212.41</v>
      </c>
    </row>
    <row r="28" spans="1:7" ht="22.5" x14ac:dyDescent="0.2">
      <c r="A28" s="46" t="s">
        <v>30</v>
      </c>
      <c r="B28" s="14">
        <v>212435537.88999999</v>
      </c>
      <c r="C28" s="14">
        <v>11758534</v>
      </c>
      <c r="D28" s="14">
        <f t="shared" si="4"/>
        <v>224194071.88999999</v>
      </c>
      <c r="E28" s="14">
        <v>227765642.66</v>
      </c>
      <c r="F28" s="14">
        <v>188403139.06999999</v>
      </c>
      <c r="G28" s="14">
        <f t="shared" si="5"/>
        <v>-24032398.819999993</v>
      </c>
    </row>
    <row r="29" spans="1:7" ht="22.5" x14ac:dyDescent="0.2">
      <c r="A29" s="46" t="s">
        <v>22</v>
      </c>
      <c r="B29" s="14">
        <v>20553431.859999999</v>
      </c>
      <c r="C29" s="14">
        <v>18434349.850000001</v>
      </c>
      <c r="D29" s="14">
        <f t="shared" si="4"/>
        <v>38987781.710000001</v>
      </c>
      <c r="E29" s="14">
        <v>35476361.189999998</v>
      </c>
      <c r="F29" s="14">
        <v>35080787.229999997</v>
      </c>
      <c r="G29" s="14">
        <f t="shared" si="5"/>
        <v>14527355.369999997</v>
      </c>
    </row>
    <row r="30" spans="1:7" x14ac:dyDescent="0.2">
      <c r="A30" s="46"/>
      <c r="B30" s="14"/>
      <c r="C30" s="14"/>
      <c r="D30" s="14"/>
      <c r="E30" s="14"/>
      <c r="F30" s="14"/>
      <c r="G30" s="14"/>
    </row>
    <row r="31" spans="1:7" ht="33.75" x14ac:dyDescent="0.2">
      <c r="A31" s="31" t="s">
        <v>37</v>
      </c>
      <c r="B31" s="15">
        <f t="shared" ref="B31:G31" si="6">SUM(B32:B35)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</row>
    <row r="32" spans="1:7" x14ac:dyDescent="0.2">
      <c r="A32" s="46" t="s">
        <v>15</v>
      </c>
      <c r="B32" s="14">
        <v>0</v>
      </c>
      <c r="C32" s="14">
        <v>0</v>
      </c>
      <c r="D32" s="14">
        <f>B32+C32</f>
        <v>0</v>
      </c>
      <c r="E32" s="14">
        <v>0</v>
      </c>
      <c r="F32" s="14">
        <v>0</v>
      </c>
      <c r="G32" s="14">
        <f>F32-B32</f>
        <v>0</v>
      </c>
    </row>
    <row r="33" spans="1:7" x14ac:dyDescent="0.2">
      <c r="A33" s="46" t="s">
        <v>31</v>
      </c>
      <c r="B33" s="14">
        <v>0</v>
      </c>
      <c r="C33" s="14">
        <v>0</v>
      </c>
      <c r="D33" s="14">
        <f>B33+C33</f>
        <v>0</v>
      </c>
      <c r="E33" s="14">
        <v>0</v>
      </c>
      <c r="F33" s="14">
        <v>0</v>
      </c>
      <c r="G33" s="14">
        <f t="shared" ref="G33:G35" si="7">F33-B33</f>
        <v>0</v>
      </c>
    </row>
    <row r="34" spans="1:7" ht="22.5" x14ac:dyDescent="0.2">
      <c r="A34" s="46" t="s">
        <v>32</v>
      </c>
      <c r="B34" s="14">
        <v>0</v>
      </c>
      <c r="C34" s="14">
        <v>0</v>
      </c>
      <c r="D34" s="14">
        <f>B34+C34</f>
        <v>0</v>
      </c>
      <c r="E34" s="14">
        <v>0</v>
      </c>
      <c r="F34" s="14">
        <v>0</v>
      </c>
      <c r="G34" s="14">
        <f t="shared" si="7"/>
        <v>0</v>
      </c>
    </row>
    <row r="35" spans="1:7" ht="22.5" x14ac:dyDescent="0.2">
      <c r="A35" s="46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7"/>
        <v>0</v>
      </c>
    </row>
    <row r="36" spans="1:7" x14ac:dyDescent="0.2">
      <c r="A36" s="47"/>
      <c r="B36" s="14"/>
      <c r="C36" s="14"/>
      <c r="D36" s="14"/>
      <c r="E36" s="14"/>
      <c r="F36" s="14"/>
      <c r="G36" s="14"/>
    </row>
    <row r="37" spans="1:7" x14ac:dyDescent="0.2">
      <c r="A37" s="24" t="s">
        <v>33</v>
      </c>
      <c r="B37" s="15">
        <f t="shared" ref="B37:G37" si="8">SUM(B38)</f>
        <v>0</v>
      </c>
      <c r="C37" s="15">
        <f t="shared" si="8"/>
        <v>0</v>
      </c>
      <c r="D37" s="15">
        <f t="shared" si="8"/>
        <v>0</v>
      </c>
      <c r="E37" s="15">
        <f t="shared" si="8"/>
        <v>0</v>
      </c>
      <c r="F37" s="15">
        <f t="shared" si="8"/>
        <v>0</v>
      </c>
      <c r="G37" s="15">
        <f t="shared" si="8"/>
        <v>0</v>
      </c>
    </row>
    <row r="38" spans="1:7" x14ac:dyDescent="0.2">
      <c r="A38" s="46" t="s">
        <v>23</v>
      </c>
      <c r="B38" s="14">
        <v>0</v>
      </c>
      <c r="C38" s="14">
        <v>0</v>
      </c>
      <c r="D38" s="14">
        <f>B38+C38</f>
        <v>0</v>
      </c>
      <c r="E38" s="14">
        <v>0</v>
      </c>
      <c r="F38" s="14">
        <v>0</v>
      </c>
      <c r="G38" s="14">
        <f>F38-B38</f>
        <v>0</v>
      </c>
    </row>
    <row r="39" spans="1:7" x14ac:dyDescent="0.2">
      <c r="A39" s="46"/>
      <c r="B39" s="14"/>
      <c r="C39" s="14"/>
      <c r="D39" s="14"/>
      <c r="E39" s="14"/>
      <c r="F39" s="14"/>
      <c r="G39" s="14"/>
    </row>
    <row r="40" spans="1:7" x14ac:dyDescent="0.2">
      <c r="A40" s="48" t="s">
        <v>24</v>
      </c>
      <c r="B40" s="12">
        <f>SUM(B37+B31+B21)</f>
        <v>298407297.06999999</v>
      </c>
      <c r="C40" s="12">
        <f t="shared" ref="C40:G40" si="9">SUM(C37+C31+C21)</f>
        <v>39199645.850000001</v>
      </c>
      <c r="D40" s="12">
        <f t="shared" si="9"/>
        <v>337606942.91999996</v>
      </c>
      <c r="E40" s="12">
        <f t="shared" si="9"/>
        <v>340999623.55000001</v>
      </c>
      <c r="F40" s="12">
        <f t="shared" si="9"/>
        <v>301236877.54000002</v>
      </c>
      <c r="G40" s="12">
        <f t="shared" si="9"/>
        <v>2829580.4700000081</v>
      </c>
    </row>
    <row r="41" spans="1:7" ht="12" customHeight="1" x14ac:dyDescent="0.2">
      <c r="A41" s="37"/>
      <c r="B41" s="38"/>
      <c r="C41" s="38"/>
      <c r="D41" s="38"/>
      <c r="E41" s="39" t="s">
        <v>25</v>
      </c>
      <c r="F41" s="40"/>
      <c r="G41" s="16">
        <f>+G40</f>
        <v>2829580.4700000081</v>
      </c>
    </row>
    <row r="42" spans="1:7" ht="7.5" customHeight="1" x14ac:dyDescent="0.2"/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ht="27.75" customHeight="1" x14ac:dyDescent="0.2">
      <c r="A45" s="53" t="s">
        <v>36</v>
      </c>
      <c r="B45" s="53"/>
      <c r="C45" s="53"/>
      <c r="D45" s="53"/>
      <c r="E45" s="53"/>
      <c r="F45" s="53"/>
      <c r="G45" s="53"/>
    </row>
    <row r="48" spans="1:7" ht="17.25" customHeight="1" x14ac:dyDescent="0.2">
      <c r="A48" s="32"/>
      <c r="D48" s="33"/>
      <c r="E48" s="33"/>
      <c r="F48" s="34"/>
    </row>
    <row r="49" spans="1:6" ht="12" x14ac:dyDescent="0.2">
      <c r="A49" s="35" t="s">
        <v>43</v>
      </c>
      <c r="D49" s="51" t="s">
        <v>38</v>
      </c>
      <c r="E49" s="51"/>
      <c r="F49" s="51"/>
    </row>
    <row r="50" spans="1:6" ht="45" customHeight="1" x14ac:dyDescent="0.2">
      <c r="A50" s="36" t="s">
        <v>42</v>
      </c>
      <c r="D50" s="52" t="s">
        <v>39</v>
      </c>
      <c r="E50" s="52"/>
      <c r="F50" s="52"/>
    </row>
    <row r="51" spans="1:6" ht="12" x14ac:dyDescent="0.2">
      <c r="A51" s="35" t="s">
        <v>40</v>
      </c>
    </row>
    <row r="52" spans="1:6" ht="12" x14ac:dyDescent="0.2">
      <c r="A52" s="35" t="s">
        <v>41</v>
      </c>
    </row>
  </sheetData>
  <sheetProtection formatCells="0" formatColumns="0" formatRows="0" insertRows="0" autoFilter="0"/>
  <mergeCells count="8">
    <mergeCell ref="D49:F49"/>
    <mergeCell ref="D50:F50"/>
    <mergeCell ref="A45:G45"/>
    <mergeCell ref="A1:G1"/>
    <mergeCell ref="G2:G3"/>
    <mergeCell ref="G18:G19"/>
    <mergeCell ref="B2:F2"/>
    <mergeCell ref="B18:F18"/>
  </mergeCells>
  <pageMargins left="0.9055118110236221" right="0.31496062992125984" top="0.15748031496062992" bottom="0.15748031496062992" header="0.31496062992125984" footer="0.31496062992125984"/>
  <pageSetup scale="82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2025-01-22T20:42:14Z</cp:lastPrinted>
  <dcterms:created xsi:type="dcterms:W3CDTF">2012-12-11T20:48:19Z</dcterms:created>
  <dcterms:modified xsi:type="dcterms:W3CDTF">2025-01-22T20:53:11Z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