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sa de la Cultura Moroleon 2024--2027\CUENTA PUBLICA2025\2DO TRIMESTRE\"/>
    </mc:Choice>
  </mc:AlternateContent>
  <bookViews>
    <workbookView xWindow="0" yWindow="0" windowWidth="28800" windowHeight="12000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7" l="1"/>
  <c r="D38" i="7" s="1"/>
  <c r="D42" i="7"/>
  <c r="G42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F10" i="7"/>
  <c r="E10" i="7"/>
  <c r="C10" i="7"/>
  <c r="B10" i="7"/>
  <c r="G43" i="7" l="1"/>
  <c r="G38" i="7" s="1"/>
  <c r="G18" i="7"/>
  <c r="G10" i="7"/>
  <c r="G28" i="7"/>
  <c r="D10" i="7"/>
  <c r="D18" i="7"/>
  <c r="D28" i="7"/>
  <c r="D10" i="10" l="1"/>
  <c r="G10" i="10" s="1"/>
  <c r="D23" i="9"/>
  <c r="G23" i="9" s="1"/>
  <c r="D10" i="8"/>
  <c r="G10" i="8" s="1"/>
  <c r="G34" i="6" l="1"/>
  <c r="G15" i="6"/>
  <c r="F68" i="2" l="1"/>
  <c r="E68" i="2"/>
  <c r="F63" i="2"/>
  <c r="E63" i="2"/>
  <c r="F9" i="2"/>
  <c r="E9" i="2"/>
  <c r="G19" i="9" l="1"/>
  <c r="F19" i="9"/>
  <c r="E19" i="9"/>
  <c r="D19" i="9"/>
  <c r="C19" i="9"/>
  <c r="B19" i="9"/>
  <c r="D124" i="7"/>
  <c r="G124" i="7" s="1"/>
  <c r="D34" i="6" l="1"/>
  <c r="D15" i="6"/>
  <c r="C25" i="2" l="1"/>
  <c r="B25" i="2"/>
  <c r="C17" i="2"/>
  <c r="B17" i="2"/>
  <c r="C9" i="2"/>
  <c r="B9" i="2"/>
  <c r="F6" i="2" l="1"/>
  <c r="E6" i="2"/>
  <c r="C47" i="2"/>
  <c r="A2" i="25"/>
  <c r="G17" i="22"/>
  <c r="G28" i="22" s="1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B47" i="2"/>
  <c r="F30" i="20" l="1"/>
  <c r="E28" i="22"/>
  <c r="E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0" i="9"/>
  <c r="D10" i="9"/>
  <c r="E10" i="9"/>
  <c r="F10" i="9"/>
  <c r="G10" i="9"/>
  <c r="B71" i="9"/>
  <c r="B61" i="9"/>
  <c r="B53" i="9"/>
  <c r="B44" i="9"/>
  <c r="B37" i="9"/>
  <c r="B27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4" i="7"/>
  <c r="G45" i="7"/>
  <c r="G46" i="7"/>
  <c r="G47" i="7"/>
  <c r="G39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9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79" i="2"/>
  <c r="E79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E47" i="2"/>
  <c r="E59" i="2" s="1"/>
  <c r="C60" i="2"/>
  <c r="B60" i="2"/>
  <c r="C41" i="2"/>
  <c r="B41" i="2"/>
  <c r="C38" i="2"/>
  <c r="E29" i="8" l="1"/>
  <c r="E81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C159" i="7" s="1"/>
  <c r="G75" i="7"/>
  <c r="G93" i="7"/>
  <c r="G133" i="7"/>
  <c r="G150" i="7"/>
  <c r="B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9" i="7"/>
  <c r="F9" i="7"/>
  <c r="F159" i="7" s="1"/>
  <c r="D9" i="7"/>
  <c r="C70" i="6"/>
  <c r="F70" i="6"/>
  <c r="G45" i="6"/>
  <c r="G65" i="6" s="1"/>
  <c r="G16" i="6"/>
  <c r="G41" i="6" s="1"/>
  <c r="G37" i="6"/>
  <c r="G77" i="9" l="1"/>
  <c r="D77" i="9"/>
  <c r="E77" i="9"/>
  <c r="B159" i="7"/>
  <c r="B77" i="9"/>
  <c r="F77" i="9"/>
  <c r="D159" i="7"/>
  <c r="G84" i="7"/>
  <c r="G159" i="7" s="1"/>
  <c r="G42" i="6"/>
  <c r="G70" i="6"/>
  <c r="B38" i="2" l="1"/>
  <c r="C31" i="2"/>
  <c r="B31" i="2"/>
  <c r="C62" i="2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<sst xmlns="http://schemas.openxmlformats.org/spreadsheetml/2006/main" count="1023" uniqueCount="603">
  <si>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</si>
  <si>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</si>
  <si>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</si>
  <si>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</si>
  <si>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</si>
  <si>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</si>
  <si>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</si>
  <si>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</si>
  <si>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</si>
  <si>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</si>
  <si>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</si>
  <si>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</si>
  <si>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</si>
  <si>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</si>
  <si>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</si>
  <si>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</si>
  <si>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</si>
  <si>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</si>
  <si>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</si>
  <si>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</si>
  <si>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</si>
  <si>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</si>
  <si>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</si>
  <si>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</si>
  <si>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</si>
  <si>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</si>
  <si>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</si>
  <si>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</si>
  <si>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</si>
  <si>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</si>
  <si>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</si>
  <si>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</si>
  <si>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</si>
  <si>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</si>
  <si>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</si>
  <si>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</si>
  <si>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</si>
  <si>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</si>
  <si>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</si>
  <si>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</si>
  <si>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</si>
  <si>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</si>
  <si>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</si>
  <si>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</si>
  <si>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</si>
  <si>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</si>
  <si>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</si>
  <si>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</si>
  <si>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</si>
  <si>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</si>
  <si>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</si>
  <si>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</si>
  <si>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</si>
  <si>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</si>
  <si>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</si>
  <si>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</si>
  <si>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</si>
  <si>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</si>
  <si>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</si>
  <si>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</si>
  <si>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</si>
  <si>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</si>
  <si>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</si>
  <si>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</si>
  <si>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</si>
  <si>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</si>
  <si>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</si>
  <si>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</si>
  <si>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</si>
  <si>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</si>
  <si>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</si>
  <si>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</si>
  <si>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</si>
  <si>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</si>
  <si>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</si>
  <si>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</si>
  <si>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</si>
  <si>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</si>
  <si>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</si>
  <si>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</si>
  <si>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</si>
  <si>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</si>
  <si>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</si>
  <si>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</si>
  <si>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</si>
  <si>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</si>
  <si>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</si>
  <si>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</si>
  <si>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</si>
  <si>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</si>
  <si>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</si>
  <si>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</si>
  <si>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</si>
  <si>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</si>
  <si>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</si>
  <si>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</si>
  <si>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</si>
  <si>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</si>
  <si>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</si>
  <si>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</si>
  <si>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</si>
  <si>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</si>
  <si>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</si>
  <si>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</si>
  <si>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</si>
  <si>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</si>
  <si>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</si>
  <si>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</si>
  <si>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</si>
  <si>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</si>
  <si>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</si>
  <si>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</si>
  <si>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</si>
  <si>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</si>
  <si>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</si>
  <si>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</si>
  <si>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</si>
  <si>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</si>
  <si>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</si>
  <si>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</si>
  <si>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</si>
  <si>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</si>
  <si>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</si>
  <si>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</si>
  <si>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</si>
  <si>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</si>
  <si>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</si>
  <si>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</si>
  <si>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</si>
  <si>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</si>
  <si>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</si>
  <si>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</si>
  <si>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</si>
  <si>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</si>
  <si>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</si>
  <si>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</si>
  <si>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</si>
  <si>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</si>
  <si>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</si>
  <si>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</si>
  <si>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</si>
  <si>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</si>
  <si>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</si>
  <si>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</si>
  <si>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</si>
  <si>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</si>
  <si>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</si>
  <si>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</si>
  <si>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</si>
  <si>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</si>
  <si>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</si>
  <si>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</si>
  <si>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</si>
  <si>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</si>
  <si>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</si>
  <si>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</si>
  <si>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</si>
  <si>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</si>
  <si>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</si>
  <si>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</si>
  <si>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</si>
  <si>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</si>
  <si>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</si>
  <si>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</si>
  <si>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</si>
  <si>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</si>
  <si>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</si>
  <si>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</si>
  <si>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</si>
  <si>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</si>
  <si>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</si>
  <si>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</si>
  <si>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</si>
  <si>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</si>
  <si>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</si>
  <si>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</si>
  <si>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</si>
  <si>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</si>
  <si>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</si>
  <si>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</si>
  <si>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</si>
  <si>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</si>
  <si>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</si>
  <si>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</si>
  <si>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</si>
  <si>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</si>
  <si>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</si>
  <si>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</si>
  <si>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</si>
  <si>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</si>
  <si>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</si>
  <si>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</si>
  <si>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</si>
  <si>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</si>
  <si>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</si>
  <si>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</si>
  <si>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</si>
  <si>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</si>
  <si>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</si>
  <si>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</si>
  <si>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</si>
  <si>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</si>
  <si>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</si>
  <si>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</si>
  <si>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</si>
  <si>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</si>
  <si>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</si>
  <si>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</si>
  <si>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</si>
  <si>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</si>
  <si>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</si>
  <si>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</si>
  <si>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</si>
  <si>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</si>
  <si>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</si>
  <si>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</si>
  <si>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</si>
  <si>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</si>
  <si>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</si>
  <si>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</si>
  <si>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</si>
  <si>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</si>
  <si>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</si>
  <si>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</si>
  <si>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</si>
  <si>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</si>
  <si>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</si>
  <si>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</si>
  <si>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</si>
  <si>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</si>
  <si>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</si>
  <si>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</si>
  <si>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</si>
  <si>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</si>
  <si>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</si>
  <si>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</si>
  <si>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</si>
  <si>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</si>
  <si>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</si>
  <si>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</si>
  <si>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</si>
  <si>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</si>
  <si>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</si>
  <si>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</si>
  <si>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</si>
  <si>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</si>
  <si>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</si>
  <si>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</si>
  <si>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</si>
  <si>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</si>
  <si>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</si>
  <si>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</si>
  <si>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</si>
  <si>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</si>
  <si>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</si>
  <si>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</si>
  <si>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</si>
  <si>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</si>
  <si>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</si>
  <si>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</si>
  <si>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</si>
  <si>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</si>
  <si>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</si>
  <si>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</si>
  <si>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</si>
  <si>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</si>
  <si>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</si>
  <si>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</si>
  <si>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</si>
  <si>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</si>
  <si>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</si>
  <si>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</si>
  <si>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</si>
  <si>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</si>
  <si>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</si>
  <si>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</si>
  <si>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</si>
  <si>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</si>
  <si>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</si>
  <si>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</si>
  <si>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</si>
  <si>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</si>
  <si>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</si>
  <si>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</si>
  <si>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</si>
  <si>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</si>
  <si>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</si>
  <si>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</si>
  <si>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</si>
  <si>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</si>
  <si>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</si>
  <si>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</si>
  <si>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</si>
  <si>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</si>
  <si>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</si>
  <si>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</si>
  <si>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</si>
  <si>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</si>
  <si>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</si>
  <si>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</si>
  <si>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</si>
  <si>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</si>
  <si>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</si>
  <si>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</si>
  <si>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</si>
  <si>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</si>
  <si>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</si>
  <si>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</si>
  <si>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</si>
  <si>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</si>
  <si>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</si>
  <si>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</si>
  <si>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</si>
  <si>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</si>
  <si>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</si>
  <si>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</si>
  <si>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</si>
  <si>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</si>
  <si>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</si>
  <si>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</si>
  <si>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</si>
  <si>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</si>
  <si>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</si>
  <si>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</si>
  <si>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</si>
  <si>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</si>
  <si>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</si>
  <si>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</si>
  <si>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</si>
  <si>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</si>
  <si>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</si>
  <si>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</si>
  <si>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</si>
  <si>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</si>
  <si>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</si>
  <si>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</si>
  <si>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</si>
  <si>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</si>
  <si>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</si>
  <si>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</si>
  <si>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</si>
  <si>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</si>
  <si>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</si>
  <si>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</si>
  <si>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</si>
  <si>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</si>
  <si>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</si>
  <si>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</si>
  <si>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</si>
  <si>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</si>
  <si>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</si>
  <si>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</si>
  <si>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</si>
  <si>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</si>
  <si>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</si>
  <si>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</si>
  <si>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</si>
  <si>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</si>
  <si>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</si>
  <si>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</si>
  <si>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</si>
  <si>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</si>
  <si>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</si>
  <si>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</si>
  <si>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</si>
  <si>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</si>
  <si>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</si>
  <si>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</si>
  <si>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</si>
  <si>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</si>
  <si>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</si>
  <si>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</si>
  <si>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</si>
  <si>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</si>
  <si>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</si>
  <si>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</si>
  <si>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</si>
  <si>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</si>
  <si>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</si>
  <si>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</si>
  <si>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</si>
  <si>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</si>
  <si>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</si>
  <si>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</si>
  <si>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</si>
  <si>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</si>
  <si>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</si>
  <si>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</si>
  <si>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</si>
  <si>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</si>
  <si>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</si>
  <si>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</si>
  <si>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</si>
  <si>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</si>
  <si>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</si>
  <si>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</si>
  <si>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</si>
  <si>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</si>
  <si>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</si>
  <si>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</si>
  <si>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</si>
  <si>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</si>
  <si>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</si>
  <si>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</si>
  <si>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</si>
  <si>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</si>
  <si>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</si>
  <si>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</si>
  <si>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</si>
  <si>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</si>
  <si>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</si>
  <si>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</si>
  <si>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</si>
  <si>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</si>
  <si>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</si>
  <si>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</si>
  <si>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</si>
  <si>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</si>
  <si>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</si>
  <si>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</si>
  <si>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</si>
  <si>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</si>
  <si>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</si>
  <si>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</si>
  <si>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</si>
  <si>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</si>
  <si>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</si>
  <si>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</si>
  <si>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</si>
  <si>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</si>
  <si>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</si>
  <si>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</si>
  <si>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</si>
  <si>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</si>
  <si>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</si>
  <si>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</si>
  <si>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</si>
  <si>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</si>
  <si>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</si>
  <si>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</si>
  <si>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</si>
  <si>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</si>
  <si>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</si>
  <si>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</si>
  <si>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</si>
  <si>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</si>
  <si>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</si>
  <si>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</si>
  <si>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</si>
  <si>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</si>
  <si>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</si>
  <si>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</si>
  <si>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</si>
  <si>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</si>
  <si>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</si>
  <si>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</si>
  <si>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</si>
  <si>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</si>
  <si>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</si>
  <si>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</si>
  <si>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</si>
  <si>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</si>
  <si>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</si>
  <si>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</si>
  <si>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</si>
  <si>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</si>
  <si>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</si>
  <si>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</si>
  <si>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</si>
  <si>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</si>
  <si>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</si>
  <si>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</si>
  <si>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</si>
  <si>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</si>
  <si>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</si>
  <si>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</si>
  <si>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</si>
  <si>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</si>
  <si>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</si>
  <si>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</si>
  <si>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</si>
  <si>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</si>
  <si>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</si>
  <si>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</si>
  <si>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</si>
  <si>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</si>
  <si>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</si>
  <si>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</si>
  <si>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</si>
  <si>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</si>
  <si>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</si>
  <si>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</si>
  <si>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</si>
  <si>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</si>
  <si>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</si>
  <si>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</si>
  <si>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</si>
  <si>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</si>
  <si>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</si>
  <si>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</si>
  <si>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</si>
  <si>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</si>
  <si>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</si>
  <si>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</si>
  <si>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</si>
  <si>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</si>
  <si>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</si>
  <si>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</si>
  <si>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</si>
  <si>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</si>
  <si>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</si>
  <si>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</si>
  <si>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</si>
  <si>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</si>
  <si>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</si>
  <si>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</si>
  <si>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</si>
  <si>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</si>
  <si>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</si>
  <si>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</si>
  <si>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</si>
  <si>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</si>
  <si>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</si>
  <si>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</si>
  <si>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</si>
  <si>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</si>
  <si>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</si>
  <si>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</si>
  <si>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</si>
  <si>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</si>
  <si>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</si>
  <si>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</si>
  <si>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</si>
  <si>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</si>
  <si>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</si>
  <si>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</si>
  <si>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</si>
  <si>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</si>
  <si>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</si>
  <si>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</si>
  <si>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</si>
  <si>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</si>
  <si>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</si>
  <si>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</si>
  <si>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</si>
  <si>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</si>
  <si>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</si>
  <si>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</si>
  <si>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</si>
  <si>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</si>
  <si>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</si>
  <si>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</si>
  <si>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</si>
  <si>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</si>
  <si>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</si>
  <si>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</si>
  <si>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</si>
  <si>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</si>
  <si>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</si>
  <si>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</si>
  <si>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</si>
  <si>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</si>
  <si>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</si>
  <si>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</si>
  <si>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</si>
  <si>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</si>
  <si>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</si>
  <si>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</si>
  <si>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</si>
  <si>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</si>
  <si>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</si>
  <si>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</si>
  <si>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</si>
  <si>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</si>
  <si>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</si>
  <si>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</si>
  <si>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</si>
  <si>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</si>
  <si>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</si>
  <si>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</si>
  <si>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</si>
  <si>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</si>
  <si>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</si>
  <si>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</si>
  <si>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</si>
  <si>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</si>
  <si>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</si>
  <si>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</si>
  <si>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</si>
  <si>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</si>
  <si>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</si>
  <si>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</si>
  <si>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</si>
  <si>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</si>
  <si>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</si>
  <si>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</si>
  <si>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</si>
  <si>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</si>
  <si>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</si>
  <si>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</si>
  <si>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Casa de la Cultura, Moroleón, Gto.</t>
  </si>
  <si>
    <t>al 31 de Diciembre de 2024 y al 30 de Junio de 2025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</si>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</sst>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1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2" borderId="16" xfId="1" applyNumberFormat="1" applyFont="1" applyFill="1" applyBorder="1" applyAlignment="1">
      <alignment horizontal="right"/>
    </xf>
    <xf numFmtId="3" fontId="1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43" fontId="21" fillId="4" borderId="18" xfId="1" applyFont="1" applyFill="1" applyBorder="1"/>
    <xf numFmtId="43" fontId="21" fillId="4" borderId="0" xfId="1" applyFont="1" applyFill="1" applyBorder="1"/>
    <xf numFmtId="4" fontId="0" fillId="0" borderId="14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5" zoomScaleNormal="75" workbookViewId="0">
      <selection activeCell="D20" sqref="D20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78" t="s">
        <v>0</v>
      </c>
      <c r="B1" s="179"/>
      <c r="C1" s="179"/>
      <c r="D1" s="179"/>
      <c r="E1" s="179"/>
      <c r="F1" s="180"/>
    </row>
    <row r="2" spans="1:6" ht="15" customHeight="1" x14ac:dyDescent="0.25">
      <c r="A2" s="181" t="s">
        <v>600</v>
      </c>
      <c r="B2" s="182"/>
      <c r="C2" s="182"/>
      <c r="D2" s="182"/>
      <c r="E2" s="182"/>
      <c r="F2" s="183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99" t="s">
        <v>601</v>
      </c>
      <c r="B4" s="200"/>
      <c r="C4" s="200"/>
      <c r="D4" s="200"/>
      <c r="E4" s="200"/>
      <c r="F4" s="201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7</v>
      </c>
      <c r="B7" s="44"/>
      <c r="C7" s="44"/>
      <c r="D7" s="43" t="s">
        <v>8</v>
      </c>
      <c r="E7" s="44"/>
      <c r="F7" s="44"/>
    </row>
    <row r="8" spans="1:6" x14ac:dyDescent="0.25">
      <c r="A8" s="2" t="s">
        <v>9</v>
      </c>
      <c r="B8" s="45"/>
      <c r="C8" s="45"/>
      <c r="D8" s="2" t="s">
        <v>10</v>
      </c>
      <c r="E8" s="45"/>
      <c r="F8" s="45"/>
    </row>
    <row r="9" spans="1:6" x14ac:dyDescent="0.25">
      <c r="A9" s="46" t="s">
        <v>11</v>
      </c>
      <c r="B9" s="160">
        <f>SUM(B10:B16)</f>
        <v>208345.88</v>
      </c>
      <c r="C9" s="160">
        <f>SUM(C10:C16)</f>
        <v>5462.78</v>
      </c>
      <c r="D9" s="46" t="s">
        <v>12</v>
      </c>
      <c r="E9" s="160">
        <f>SUM(E10:E18)</f>
        <v>-25919.56</v>
      </c>
      <c r="F9" s="160">
        <f>SUM(F10:F18)</f>
        <v>-1599.6900000000023</v>
      </c>
    </row>
    <row r="10" spans="1:6" x14ac:dyDescent="0.25">
      <c r="A10" s="48" t="s">
        <v>13</v>
      </c>
      <c r="B10" s="161">
        <v>0</v>
      </c>
      <c r="C10" s="161">
        <v>0</v>
      </c>
      <c r="D10" s="48" t="s">
        <v>14</v>
      </c>
      <c r="E10" s="161">
        <v>55.76</v>
      </c>
      <c r="F10" s="161">
        <v>55.76</v>
      </c>
    </row>
    <row r="11" spans="1:6" x14ac:dyDescent="0.25">
      <c r="A11" s="48" t="s">
        <v>15</v>
      </c>
      <c r="B11" s="161">
        <v>208345.88</v>
      </c>
      <c r="C11" s="161">
        <v>5462.78</v>
      </c>
      <c r="D11" s="48" t="s">
        <v>16</v>
      </c>
      <c r="E11" s="161">
        <v>192.7</v>
      </c>
      <c r="F11" s="161">
        <v>192.7</v>
      </c>
    </row>
    <row r="12" spans="1:6" x14ac:dyDescent="0.25">
      <c r="A12" s="48" t="s">
        <v>17</v>
      </c>
      <c r="B12" s="161">
        <v>0</v>
      </c>
      <c r="C12" s="161">
        <v>0</v>
      </c>
      <c r="D12" s="48" t="s">
        <v>18</v>
      </c>
      <c r="E12" s="161">
        <v>0</v>
      </c>
      <c r="F12" s="161">
        <v>0</v>
      </c>
    </row>
    <row r="13" spans="1:6" x14ac:dyDescent="0.25">
      <c r="A13" s="48" t="s">
        <v>19</v>
      </c>
      <c r="B13" s="161">
        <v>0</v>
      </c>
      <c r="C13" s="161">
        <v>0</v>
      </c>
      <c r="D13" s="48" t="s">
        <v>20</v>
      </c>
      <c r="E13" s="161">
        <v>0</v>
      </c>
      <c r="F13" s="161">
        <v>0</v>
      </c>
    </row>
    <row r="14" spans="1:6" x14ac:dyDescent="0.25">
      <c r="A14" s="48" t="s">
        <v>21</v>
      </c>
      <c r="B14" s="161">
        <v>0</v>
      </c>
      <c r="C14" s="161">
        <v>0</v>
      </c>
      <c r="D14" s="48" t="s">
        <v>22</v>
      </c>
      <c r="E14" s="161">
        <v>0</v>
      </c>
      <c r="F14" s="161">
        <v>0</v>
      </c>
    </row>
    <row r="15" spans="1:6" x14ac:dyDescent="0.25">
      <c r="A15" s="48" t="s">
        <v>23</v>
      </c>
      <c r="B15" s="161">
        <v>0</v>
      </c>
      <c r="C15" s="161">
        <v>0</v>
      </c>
      <c r="D15" s="48" t="s">
        <v>24</v>
      </c>
      <c r="E15" s="161">
        <v>0</v>
      </c>
      <c r="F15" s="161">
        <v>0</v>
      </c>
    </row>
    <row r="16" spans="1:6" x14ac:dyDescent="0.25">
      <c r="A16" s="48" t="s">
        <v>25</v>
      </c>
      <c r="B16" s="161">
        <v>0</v>
      </c>
      <c r="C16" s="161">
        <v>0</v>
      </c>
      <c r="D16" s="48" t="s">
        <v>26</v>
      </c>
      <c r="E16" s="161">
        <v>-7854.03</v>
      </c>
      <c r="F16" s="161">
        <v>16465.84</v>
      </c>
    </row>
    <row r="17" spans="1:6" x14ac:dyDescent="0.25">
      <c r="A17" s="46" t="s">
        <v>27</v>
      </c>
      <c r="B17" s="160">
        <f>SUM(B18:B24)</f>
        <v>337047.69</v>
      </c>
      <c r="C17" s="160">
        <f>SUM(C18:C24)</f>
        <v>337047.69</v>
      </c>
      <c r="D17" s="48" t="s">
        <v>28</v>
      </c>
      <c r="E17" s="161">
        <v>0</v>
      </c>
      <c r="F17" s="161">
        <v>0</v>
      </c>
    </row>
    <row r="18" spans="1:6" x14ac:dyDescent="0.25">
      <c r="A18" s="48" t="s">
        <v>29</v>
      </c>
      <c r="B18" s="161">
        <v>0</v>
      </c>
      <c r="C18" s="161">
        <v>0</v>
      </c>
      <c r="D18" s="48" t="s">
        <v>30</v>
      </c>
      <c r="E18" s="161">
        <v>-18313.990000000002</v>
      </c>
      <c r="F18" s="161">
        <v>-18313.990000000002</v>
      </c>
    </row>
    <row r="19" spans="1:6" x14ac:dyDescent="0.25">
      <c r="A19" s="48" t="s">
        <v>31</v>
      </c>
      <c r="B19" s="161">
        <v>348373.84</v>
      </c>
      <c r="C19" s="161">
        <v>348373.84</v>
      </c>
      <c r="D19" s="46" t="s">
        <v>32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33</v>
      </c>
      <c r="B20" s="161">
        <v>76</v>
      </c>
      <c r="C20" s="161">
        <v>76</v>
      </c>
      <c r="D20" s="48" t="s">
        <v>34</v>
      </c>
      <c r="E20" s="47">
        <v>0</v>
      </c>
      <c r="F20" s="47">
        <v>0</v>
      </c>
    </row>
    <row r="21" spans="1:6" x14ac:dyDescent="0.25">
      <c r="A21" s="48" t="s">
        <v>35</v>
      </c>
      <c r="B21" s="161">
        <v>0</v>
      </c>
      <c r="C21" s="161">
        <v>0</v>
      </c>
      <c r="D21" s="48" t="s">
        <v>36</v>
      </c>
      <c r="E21" s="47">
        <v>0</v>
      </c>
      <c r="F21" s="47">
        <v>0</v>
      </c>
    </row>
    <row r="22" spans="1:6" x14ac:dyDescent="0.25">
      <c r="A22" s="48" t="s">
        <v>37</v>
      </c>
      <c r="B22" s="161">
        <v>0</v>
      </c>
      <c r="C22" s="161">
        <v>0</v>
      </c>
      <c r="D22" s="48" t="s">
        <v>38</v>
      </c>
      <c r="E22" s="47">
        <v>0</v>
      </c>
      <c r="F22" s="47">
        <v>0</v>
      </c>
    </row>
    <row r="23" spans="1:6" x14ac:dyDescent="0.25">
      <c r="A23" s="48" t="s">
        <v>39</v>
      </c>
      <c r="B23" s="161">
        <v>0</v>
      </c>
      <c r="C23" s="161">
        <v>0</v>
      </c>
      <c r="D23" s="46" t="s">
        <v>40</v>
      </c>
      <c r="E23" s="47">
        <f>E24+E25</f>
        <v>0</v>
      </c>
      <c r="F23" s="47">
        <f>F24+F25</f>
        <v>0</v>
      </c>
    </row>
    <row r="24" spans="1:6" x14ac:dyDescent="0.25">
      <c r="A24" s="48" t="s">
        <v>41</v>
      </c>
      <c r="B24" s="161">
        <v>-11402.15</v>
      </c>
      <c r="C24" s="161">
        <v>-11402.15</v>
      </c>
      <c r="D24" s="48" t="s">
        <v>42</v>
      </c>
      <c r="E24" s="47">
        <v>0</v>
      </c>
      <c r="F24" s="47">
        <v>0</v>
      </c>
    </row>
    <row r="25" spans="1:6" x14ac:dyDescent="0.25">
      <c r="A25" s="46" t="s">
        <v>43</v>
      </c>
      <c r="B25" s="160">
        <f>SUM(B26:B30)</f>
        <v>0</v>
      </c>
      <c r="C25" s="160">
        <f>SUM(C26:C30)</f>
        <v>0</v>
      </c>
      <c r="D25" s="48" t="s">
        <v>44</v>
      </c>
      <c r="E25" s="47">
        <v>0</v>
      </c>
      <c r="F25" s="47">
        <v>0</v>
      </c>
    </row>
    <row r="26" spans="1:6" x14ac:dyDescent="0.25">
      <c r="A26" s="48" t="s">
        <v>45</v>
      </c>
      <c r="B26" s="47">
        <v>0</v>
      </c>
      <c r="C26" s="47">
        <v>0</v>
      </c>
      <c r="D26" s="46" t="s">
        <v>46</v>
      </c>
      <c r="E26" s="47">
        <v>0</v>
      </c>
      <c r="F26" s="47">
        <v>0</v>
      </c>
    </row>
    <row r="27" spans="1:6" x14ac:dyDescent="0.25">
      <c r="A27" s="48" t="s">
        <v>47</v>
      </c>
      <c r="B27" s="47">
        <v>0</v>
      </c>
      <c r="C27" s="47">
        <v>0</v>
      </c>
      <c r="D27" s="46" t="s">
        <v>48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49</v>
      </c>
      <c r="B28" s="47">
        <v>0</v>
      </c>
      <c r="C28" s="47">
        <v>0</v>
      </c>
      <c r="D28" s="48" t="s">
        <v>50</v>
      </c>
      <c r="E28" s="47">
        <v>0</v>
      </c>
      <c r="F28" s="47">
        <v>0</v>
      </c>
    </row>
    <row r="29" spans="1:6" x14ac:dyDescent="0.25">
      <c r="A29" s="48" t="s">
        <v>51</v>
      </c>
      <c r="B29" s="47">
        <v>0</v>
      </c>
      <c r="C29" s="47">
        <v>0</v>
      </c>
      <c r="D29" s="48" t="s">
        <v>52</v>
      </c>
      <c r="E29" s="47">
        <v>0</v>
      </c>
      <c r="F29" s="47">
        <v>0</v>
      </c>
    </row>
    <row r="30" spans="1:6" x14ac:dyDescent="0.25">
      <c r="A30" s="48" t="s">
        <v>53</v>
      </c>
      <c r="B30" s="47">
        <v>0</v>
      </c>
      <c r="C30" s="47">
        <v>0</v>
      </c>
      <c r="D30" s="48" t="s">
        <v>54</v>
      </c>
      <c r="E30" s="47">
        <v>0</v>
      </c>
      <c r="F30" s="47">
        <v>0</v>
      </c>
    </row>
    <row r="31" spans="1:6" x14ac:dyDescent="0.25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45" customHeight="1" x14ac:dyDescent="0.25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45" customHeight="1" x14ac:dyDescent="0.25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45" customHeight="1" x14ac:dyDescent="0.25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45" customHeight="1" x14ac:dyDescent="0.25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45" customHeight="1" x14ac:dyDescent="0.25">
      <c r="A37" s="46" t="s">
        <v>67</v>
      </c>
      <c r="B37" s="47">
        <v>0</v>
      </c>
      <c r="C37" s="47">
        <v>0</v>
      </c>
      <c r="D37" s="48" t="s">
        <v>68</v>
      </c>
      <c r="E37" s="47">
        <v>0</v>
      </c>
      <c r="F37" s="47">
        <v>0</v>
      </c>
    </row>
    <row r="38" spans="1:6" x14ac:dyDescent="0.25">
      <c r="A38" s="46" t="s">
        <v>69</v>
      </c>
      <c r="B38" s="47">
        <f>SUM(B39:B40)</f>
        <v>0</v>
      </c>
      <c r="C38" s="47">
        <f>SUM(C39:C40)</f>
        <v>0</v>
      </c>
      <c r="D38" s="46" t="s">
        <v>70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71</v>
      </c>
      <c r="B39" s="47">
        <v>0</v>
      </c>
      <c r="C39" s="47">
        <v>0</v>
      </c>
      <c r="D39" s="48" t="s">
        <v>72</v>
      </c>
      <c r="E39" s="47">
        <v>0</v>
      </c>
      <c r="F39" s="47">
        <v>0</v>
      </c>
    </row>
    <row r="40" spans="1:6" x14ac:dyDescent="0.25">
      <c r="A40" s="48" t="s">
        <v>73</v>
      </c>
      <c r="B40" s="47">
        <v>0</v>
      </c>
      <c r="C40" s="47">
        <v>0</v>
      </c>
      <c r="D40" s="48" t="s">
        <v>74</v>
      </c>
      <c r="E40" s="47">
        <v>0</v>
      </c>
      <c r="F40" s="47">
        <v>0</v>
      </c>
    </row>
    <row r="41" spans="1:6" x14ac:dyDescent="0.25">
      <c r="A41" s="46" t="s">
        <v>75</v>
      </c>
      <c r="B41" s="47">
        <f>SUM(B42:B45)</f>
        <v>0</v>
      </c>
      <c r="C41" s="47">
        <f>SUM(C42:C45)</f>
        <v>0</v>
      </c>
      <c r="D41" s="48" t="s">
        <v>76</v>
      </c>
      <c r="E41" s="47">
        <v>0</v>
      </c>
      <c r="F41" s="47">
        <v>0</v>
      </c>
    </row>
    <row r="42" spans="1:6" x14ac:dyDescent="0.25">
      <c r="A42" s="48" t="s">
        <v>77</v>
      </c>
      <c r="B42" s="47">
        <v>0</v>
      </c>
      <c r="C42" s="47">
        <v>0</v>
      </c>
      <c r="D42" s="46" t="s">
        <v>78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79</v>
      </c>
      <c r="B43" s="47">
        <v>0</v>
      </c>
      <c r="C43" s="47">
        <v>0</v>
      </c>
      <c r="D43" s="48" t="s">
        <v>80</v>
      </c>
      <c r="E43" s="47">
        <v>0</v>
      </c>
      <c r="F43" s="47">
        <v>0</v>
      </c>
    </row>
    <row r="44" spans="1:6" x14ac:dyDescent="0.25">
      <c r="A44" s="48" t="s">
        <v>81</v>
      </c>
      <c r="B44" s="47">
        <v>0</v>
      </c>
      <c r="C44" s="47">
        <v>0</v>
      </c>
      <c r="D44" s="48" t="s">
        <v>82</v>
      </c>
      <c r="E44" s="47">
        <v>0</v>
      </c>
      <c r="F44" s="47">
        <v>0</v>
      </c>
    </row>
    <row r="45" spans="1:6" x14ac:dyDescent="0.25">
      <c r="A45" s="48" t="s">
        <v>83</v>
      </c>
      <c r="B45" s="47">
        <v>0</v>
      </c>
      <c r="C45" s="47">
        <v>0</v>
      </c>
      <c r="D45" s="48" t="s">
        <v>84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85</v>
      </c>
      <c r="B47" s="4">
        <f>B9+B17+B25+B31+B37+B38+B41</f>
        <v>545393.57000000007</v>
      </c>
      <c r="C47" s="4">
        <f>C9+C17+C25+C31+C37+C38+C41</f>
        <v>342510.47000000003</v>
      </c>
      <c r="D47" s="2" t="s">
        <v>86</v>
      </c>
      <c r="E47" s="4">
        <f>E9+E19+E23+E26+E27+E31+E38+E42</f>
        <v>-25919.56</v>
      </c>
      <c r="F47" s="4">
        <f>F9+F19+F23+F26+F27+F31+F38+F42</f>
        <v>-1599.6900000000023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25">
      <c r="A50" s="46" t="s">
        <v>89</v>
      </c>
      <c r="B50" s="47">
        <v>0</v>
      </c>
      <c r="C50" s="47">
        <v>0</v>
      </c>
      <c r="D50" s="46" t="s">
        <v>90</v>
      </c>
      <c r="E50" s="47">
        <v>0</v>
      </c>
      <c r="F50" s="47">
        <v>0</v>
      </c>
    </row>
    <row r="51" spans="1:6" x14ac:dyDescent="0.25">
      <c r="A51" s="46" t="s">
        <v>91</v>
      </c>
      <c r="B51" s="47">
        <v>0</v>
      </c>
      <c r="C51" s="47">
        <v>0</v>
      </c>
      <c r="D51" s="46" t="s">
        <v>92</v>
      </c>
      <c r="E51" s="47">
        <v>0</v>
      </c>
      <c r="F51" s="47">
        <v>0</v>
      </c>
    </row>
    <row r="52" spans="1:6" x14ac:dyDescent="0.25">
      <c r="A52" s="46" t="s">
        <v>93</v>
      </c>
      <c r="B52" s="161">
        <v>3304857</v>
      </c>
      <c r="C52" s="161">
        <v>3304857</v>
      </c>
      <c r="D52" s="46" t="s">
        <v>94</v>
      </c>
      <c r="E52" s="47">
        <v>0</v>
      </c>
      <c r="F52" s="47">
        <v>0</v>
      </c>
    </row>
    <row r="53" spans="1:6" x14ac:dyDescent="0.25">
      <c r="A53" s="46" t="s">
        <v>95</v>
      </c>
      <c r="B53" s="161">
        <v>566176.85</v>
      </c>
      <c r="C53" s="161">
        <v>566176.85</v>
      </c>
      <c r="D53" s="46" t="s">
        <v>96</v>
      </c>
      <c r="E53" s="47">
        <v>0</v>
      </c>
      <c r="F53" s="47">
        <v>0</v>
      </c>
    </row>
    <row r="54" spans="1:6" x14ac:dyDescent="0.25">
      <c r="A54" s="46" t="s">
        <v>97</v>
      </c>
      <c r="B54" s="161">
        <v>25212</v>
      </c>
      <c r="C54" s="161">
        <v>25212</v>
      </c>
      <c r="D54" s="46" t="s">
        <v>98</v>
      </c>
      <c r="E54" s="47">
        <v>0</v>
      </c>
      <c r="F54" s="47">
        <v>0</v>
      </c>
    </row>
    <row r="55" spans="1:6" x14ac:dyDescent="0.25">
      <c r="A55" s="46" t="s">
        <v>99</v>
      </c>
      <c r="B55" s="161">
        <v>-393901.17</v>
      </c>
      <c r="C55" s="161">
        <v>-393901.17</v>
      </c>
      <c r="D55" s="50" t="s">
        <v>100</v>
      </c>
      <c r="E55" s="47">
        <v>0</v>
      </c>
      <c r="F55" s="47">
        <v>0</v>
      </c>
    </row>
    <row r="56" spans="1:6" x14ac:dyDescent="0.25">
      <c r="A56" s="46" t="s">
        <v>101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102</v>
      </c>
      <c r="B57" s="47">
        <v>0</v>
      </c>
      <c r="C57" s="47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104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105</v>
      </c>
      <c r="E59" s="4">
        <f>E47+E57</f>
        <v>-25919.56</v>
      </c>
      <c r="F59" s="4">
        <f>F47+F57</f>
        <v>-1599.6900000000023</v>
      </c>
    </row>
    <row r="60" spans="1:6" x14ac:dyDescent="0.25">
      <c r="A60" s="3" t="s">
        <v>106</v>
      </c>
      <c r="B60" s="4">
        <f>SUM(B50:B58)</f>
        <v>3502344.68</v>
      </c>
      <c r="C60" s="4">
        <f>SUM(C50:C58)</f>
        <v>3502344.68</v>
      </c>
      <c r="D60" s="45"/>
      <c r="E60" s="49"/>
      <c r="F60" s="49"/>
    </row>
    <row r="61" spans="1:6" x14ac:dyDescent="0.25">
      <c r="A61" s="45"/>
      <c r="B61" s="49"/>
      <c r="C61" s="49"/>
      <c r="D61" s="51" t="s">
        <v>107</v>
      </c>
      <c r="E61" s="49"/>
      <c r="F61" s="49"/>
    </row>
    <row r="62" spans="1:6" x14ac:dyDescent="0.25">
      <c r="A62" s="3" t="s">
        <v>108</v>
      </c>
      <c r="B62" s="4">
        <f>SUM(B47+B60)</f>
        <v>4047738.25</v>
      </c>
      <c r="C62" s="4">
        <f>SUM(C47+C60)</f>
        <v>3844855.1500000004</v>
      </c>
      <c r="D62" s="45"/>
      <c r="E62" s="49"/>
      <c r="F62" s="49"/>
    </row>
    <row r="63" spans="1:6" x14ac:dyDescent="0.25">
      <c r="A63" s="45"/>
      <c r="B63" s="45"/>
      <c r="C63" s="45"/>
      <c r="D63" s="52" t="s">
        <v>109</v>
      </c>
      <c r="E63" s="160">
        <f>SUM(E64:E66)</f>
        <v>2677.01</v>
      </c>
      <c r="F63" s="160">
        <f>SUM(F64:F66)</f>
        <v>2677.01</v>
      </c>
    </row>
    <row r="64" spans="1:6" x14ac:dyDescent="0.25">
      <c r="A64" s="45"/>
      <c r="B64" s="45"/>
      <c r="C64" s="45"/>
      <c r="D64" s="46" t="s">
        <v>110</v>
      </c>
      <c r="E64" s="161">
        <v>2677.01</v>
      </c>
      <c r="F64" s="161">
        <v>2677.01</v>
      </c>
    </row>
    <row r="65" spans="1:6" x14ac:dyDescent="0.25">
      <c r="A65" s="45"/>
      <c r="B65" s="45"/>
      <c r="C65" s="45"/>
      <c r="D65" s="50" t="s">
        <v>111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112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113</v>
      </c>
      <c r="E68" s="160">
        <f>SUM(E69:E73)</f>
        <v>4070980.8000000003</v>
      </c>
      <c r="F68" s="160">
        <f>SUM(F69:F73)</f>
        <v>3843777.83</v>
      </c>
    </row>
    <row r="69" spans="1:6" x14ac:dyDescent="0.25">
      <c r="A69" s="53"/>
      <c r="B69" s="45"/>
      <c r="C69" s="45"/>
      <c r="D69" s="46" t="s">
        <v>114</v>
      </c>
      <c r="E69" s="161">
        <v>227202.97</v>
      </c>
      <c r="F69" s="161">
        <v>899.45</v>
      </c>
    </row>
    <row r="70" spans="1:6" x14ac:dyDescent="0.25">
      <c r="A70" s="53"/>
      <c r="B70" s="45"/>
      <c r="C70" s="45"/>
      <c r="D70" s="46" t="s">
        <v>115</v>
      </c>
      <c r="E70" s="161">
        <v>3843777.83</v>
      </c>
      <c r="F70" s="161">
        <v>3842878.38</v>
      </c>
    </row>
    <row r="71" spans="1:6" x14ac:dyDescent="0.25">
      <c r="A71" s="53"/>
      <c r="B71" s="45"/>
      <c r="C71" s="45"/>
      <c r="D71" s="46" t="s">
        <v>116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117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118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119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122</v>
      </c>
      <c r="E79" s="4">
        <f>E63+E68+E75</f>
        <v>4073657.81</v>
      </c>
      <c r="F79" s="4">
        <f>F63+F68+F75</f>
        <v>3846454.84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123</v>
      </c>
      <c r="E81" s="4">
        <f>E59+E79</f>
        <v>4047738.25</v>
      </c>
      <c r="F81" s="4">
        <f>F59+F79</f>
        <v>3844855.15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3">
    <mergeCell ref="A1:F1"/>
    <mergeCell ref="A2:F2"/>
    <mergeCell ref="A4:F4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19:F45 B56:C62 B9:C9 B17:C17 B25:C51 E50:F63 E71:F81 E9:F9 E65:F68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6:C30 B48:C51 B32:C46 B47 B56:C62 E19:F62 E65:F67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7" zoomScale="75" zoomScaleNormal="75" workbookViewId="0">
      <selection activeCell="F29" sqref="F2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8" t="s">
        <v>124</v>
      </c>
      <c r="B1" s="179"/>
      <c r="C1" s="179"/>
      <c r="D1" s="179"/>
      <c r="E1" s="179"/>
      <c r="F1" s="179"/>
      <c r="G1" s="179"/>
      <c r="H1" s="180"/>
    </row>
    <row r="2" spans="1:8" x14ac:dyDescent="0.25">
      <c r="A2" s="110" t="str">
        <f>'Formato 1'!A2</f>
        <v xml:space="preserve"> Casa de la Cultura, Moroleón,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30 de Junio de 2025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143</v>
      </c>
      <c r="B18" s="162">
        <v>1599.69</v>
      </c>
      <c r="C18" s="163"/>
      <c r="D18" s="163"/>
      <c r="E18" s="163"/>
      <c r="F18" s="162">
        <v>25919.56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144</v>
      </c>
      <c r="B20" s="4">
        <f t="shared" ref="B20:H20" si="3">B8+B18</f>
        <v>1599.69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25919.56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84" t="s">
        <v>154</v>
      </c>
      <c r="B33" s="184"/>
      <c r="C33" s="184"/>
      <c r="D33" s="184"/>
      <c r="E33" s="184"/>
      <c r="F33" s="184"/>
      <c r="G33" s="184"/>
      <c r="H33" s="184"/>
    </row>
    <row r="34" spans="1:8" ht="14.45" customHeight="1" x14ac:dyDescent="0.25">
      <c r="A34" s="184"/>
      <c r="B34" s="184"/>
      <c r="C34" s="184"/>
      <c r="D34" s="184"/>
      <c r="E34" s="184"/>
      <c r="F34" s="184"/>
      <c r="G34" s="184"/>
      <c r="H34" s="184"/>
    </row>
    <row r="35" spans="1:8" ht="14.45" customHeight="1" x14ac:dyDescent="0.25">
      <c r="A35" s="184"/>
      <c r="B35" s="184"/>
      <c r="C35" s="184"/>
      <c r="D35" s="184"/>
      <c r="E35" s="184"/>
      <c r="F35" s="184"/>
      <c r="G35" s="184"/>
      <c r="H35" s="184"/>
    </row>
    <row r="36" spans="1:8" ht="14.45" customHeight="1" x14ac:dyDescent="0.25">
      <c r="A36" s="184"/>
      <c r="B36" s="184"/>
      <c r="C36" s="184"/>
      <c r="D36" s="184"/>
      <c r="E36" s="184"/>
      <c r="F36" s="184"/>
      <c r="G36" s="184"/>
      <c r="H36" s="184"/>
    </row>
    <row r="37" spans="1:8" ht="14.45" customHeight="1" x14ac:dyDescent="0.25">
      <c r="A37" s="184"/>
      <c r="B37" s="184"/>
      <c r="C37" s="184"/>
      <c r="D37" s="184"/>
      <c r="E37" s="184"/>
      <c r="F37" s="184"/>
      <c r="G37" s="184"/>
      <c r="H37" s="184"/>
    </row>
    <row r="38" spans="1:8" x14ac:dyDescent="0.25">
      <c r="A38" s="61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D12" sqref="D1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8" t="s">
        <v>165</v>
      </c>
      <c r="B1" s="179"/>
      <c r="C1" s="179"/>
      <c r="D1" s="179"/>
      <c r="E1" s="179"/>
      <c r="F1" s="179"/>
      <c r="G1" s="179"/>
      <c r="H1" s="179"/>
      <c r="I1" s="179"/>
      <c r="J1" s="179"/>
      <c r="K1" s="180"/>
    </row>
    <row r="2" spans="1:11" x14ac:dyDescent="0.25">
      <c r="A2" s="110" t="str">
        <f>'Formato 1'!A2</f>
        <v xml:space="preserve"> Casa de la Cultura, Moroleón,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215" t="s">
        <v>602</v>
      </c>
      <c r="B4" s="216"/>
      <c r="C4" s="216"/>
      <c r="D4" s="216"/>
      <c r="E4" s="216"/>
      <c r="F4" s="216"/>
      <c r="G4" s="216"/>
      <c r="H4" s="216"/>
      <c r="I4" s="216"/>
      <c r="J4" s="216"/>
      <c r="K4" s="217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2">
    <mergeCell ref="A1:K1"/>
    <mergeCell ref="A4:K4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40" zoomScale="75" zoomScaleNormal="75" workbookViewId="0">
      <selection activeCell="C18" sqref="C18:D1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8" t="s">
        <v>189</v>
      </c>
      <c r="B1" s="179"/>
      <c r="C1" s="179"/>
      <c r="D1" s="180"/>
    </row>
    <row r="2" spans="1:4" x14ac:dyDescent="0.25">
      <c r="A2" s="110" t="str">
        <f>'Formato 1'!A2</f>
        <v xml:space="preserve"> Casa de la Cultura, Moroleón, Gto.</v>
      </c>
      <c r="B2" s="111"/>
      <c r="C2" s="111"/>
      <c r="D2" s="112"/>
    </row>
    <row r="3" spans="1:4" x14ac:dyDescent="0.25">
      <c r="A3" s="113" t="s">
        <v>190</v>
      </c>
      <c r="B3" s="114"/>
      <c r="C3" s="114"/>
      <c r="D3" s="115"/>
    </row>
    <row r="4" spans="1:4" x14ac:dyDescent="0.25">
      <c r="A4" s="113" t="str">
        <f>'Formato 3'!A4</f>
        <v>del 01 de Enero al 30 de Junio de 2025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f>SUM(B9:B11)</f>
        <v>3002330</v>
      </c>
      <c r="C8" s="14">
        <f>SUM(C9:C11)</f>
        <v>1456871.98</v>
      </c>
      <c r="D8" s="14">
        <f>SUM(D9:D11)</f>
        <v>1456871.98</v>
      </c>
    </row>
    <row r="9" spans="1:4" x14ac:dyDescent="0.25">
      <c r="A9" s="58" t="s">
        <v>195</v>
      </c>
      <c r="B9" s="164">
        <v>3002330</v>
      </c>
      <c r="C9" s="164">
        <v>1456871.98</v>
      </c>
      <c r="D9" s="164">
        <v>1456871.98</v>
      </c>
    </row>
    <row r="10" spans="1:4" x14ac:dyDescent="0.25">
      <c r="A10" s="58" t="s">
        <v>196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197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198</v>
      </c>
      <c r="B13" s="14">
        <f>B14+B15</f>
        <v>3002330</v>
      </c>
      <c r="C13" s="14">
        <f>C14+C15</f>
        <v>1229669.01</v>
      </c>
      <c r="D13" s="14">
        <f>D14+D15</f>
        <v>1229669.01</v>
      </c>
    </row>
    <row r="14" spans="1:4" x14ac:dyDescent="0.25">
      <c r="A14" s="58" t="s">
        <v>199</v>
      </c>
      <c r="B14" s="164">
        <v>3002330</v>
      </c>
      <c r="C14" s="164">
        <v>1229669.01</v>
      </c>
      <c r="D14" s="164">
        <v>1229669.01</v>
      </c>
    </row>
    <row r="15" spans="1:4" x14ac:dyDescent="0.25">
      <c r="A15" s="58" t="s">
        <v>200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201</v>
      </c>
      <c r="B17" s="15">
        <v>0</v>
      </c>
      <c r="C17" s="14">
        <f>C18+C19</f>
        <v>58000</v>
      </c>
      <c r="D17" s="14">
        <f>D18+D19</f>
        <v>58000</v>
      </c>
    </row>
    <row r="18" spans="1:4" x14ac:dyDescent="0.25">
      <c r="A18" s="58" t="s">
        <v>202</v>
      </c>
      <c r="B18" s="16">
        <v>0</v>
      </c>
      <c r="C18" s="164">
        <v>58000</v>
      </c>
      <c r="D18" s="164">
        <v>58000</v>
      </c>
    </row>
    <row r="19" spans="1:4" x14ac:dyDescent="0.25">
      <c r="A19" s="58" t="s">
        <v>203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204</v>
      </c>
      <c r="B21" s="14">
        <f>B8-B13+B17</f>
        <v>0</v>
      </c>
      <c r="C21" s="14">
        <f>C8-C13+C17</f>
        <v>285202.96999999997</v>
      </c>
      <c r="D21" s="14">
        <f>D8-D13+D17</f>
        <v>285202.96999999997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205</v>
      </c>
      <c r="B23" s="14">
        <f>B21-B11</f>
        <v>0</v>
      </c>
      <c r="C23" s="14">
        <f>C21-C11</f>
        <v>285202.96999999997</v>
      </c>
      <c r="D23" s="14">
        <f>D21-D11</f>
        <v>285202.96999999997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f>C23-C17</f>
        <v>227202.96999999997</v>
      </c>
      <c r="D25" s="14">
        <f>D23-D17</f>
        <v>227202.96999999997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211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212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227202.96999999997</v>
      </c>
      <c r="D33" s="4">
        <f>D25+D29</f>
        <v>227202.96999999997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5" t="s">
        <v>222</v>
      </c>
      <c r="B48" s="96">
        <f>B9</f>
        <v>3002330</v>
      </c>
      <c r="C48" s="96">
        <f>C9</f>
        <v>1456871.98</v>
      </c>
      <c r="D48" s="96">
        <f>D9</f>
        <v>1456871.98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216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219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199</v>
      </c>
      <c r="B53" s="47">
        <f>B14</f>
        <v>3002330</v>
      </c>
      <c r="C53" s="47">
        <f>C14</f>
        <v>1229669.01</v>
      </c>
      <c r="D53" s="47">
        <f>D14</f>
        <v>1229669.01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202</v>
      </c>
      <c r="B55" s="22">
        <v>0</v>
      </c>
      <c r="C55" s="47">
        <f>C18</f>
        <v>58000</v>
      </c>
      <c r="D55" s="47">
        <f>D18</f>
        <v>58000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224</v>
      </c>
      <c r="B57" s="4">
        <f>B48+B49-B53+B55</f>
        <v>0</v>
      </c>
      <c r="C57" s="4">
        <f>C48+C49-C53+C55</f>
        <v>285202.96999999997</v>
      </c>
      <c r="D57" s="4">
        <f>D48+D49-D53+D55</f>
        <v>285202.96999999997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285202.96999999997</v>
      </c>
      <c r="D59" s="4">
        <f>D57-D49</f>
        <v>285202.96999999997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5" t="s">
        <v>196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217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220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227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43" zoomScale="75" zoomScaleNormal="75" workbookViewId="0">
      <selection activeCell="E34" sqref="E34:G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8" t="s">
        <v>230</v>
      </c>
      <c r="B1" s="179"/>
      <c r="C1" s="179"/>
      <c r="D1" s="179"/>
      <c r="E1" s="179"/>
      <c r="F1" s="179"/>
      <c r="G1" s="180"/>
    </row>
    <row r="2" spans="1:7" x14ac:dyDescent="0.25">
      <c r="A2" s="110" t="str">
        <f>'Formato 1'!A2</f>
        <v xml:space="preserve"> Casa de la Cultura, Moroleón,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231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01 de Enero al 30 de Junio de 2025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85" t="s">
        <v>232</v>
      </c>
      <c r="B6" s="187" t="s">
        <v>233</v>
      </c>
      <c r="C6" s="187"/>
      <c r="D6" s="187"/>
      <c r="E6" s="187"/>
      <c r="F6" s="187"/>
      <c r="G6" s="187" t="s">
        <v>234</v>
      </c>
    </row>
    <row r="7" spans="1:7" ht="30" x14ac:dyDescent="0.25">
      <c r="A7" s="186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87"/>
    </row>
    <row r="8" spans="1:7" x14ac:dyDescent="0.25">
      <c r="A8" s="26" t="s">
        <v>239</v>
      </c>
      <c r="B8" s="91"/>
      <c r="C8" s="91"/>
      <c r="D8" s="91"/>
      <c r="E8" s="91"/>
      <c r="F8" s="91"/>
      <c r="G8" s="91"/>
    </row>
    <row r="9" spans="1:7" x14ac:dyDescent="0.25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246</v>
      </c>
      <c r="B15" s="165">
        <v>363299</v>
      </c>
      <c r="C15" s="165">
        <v>0</v>
      </c>
      <c r="D15" s="166">
        <f t="shared" ref="D15" si="1">B15+C15</f>
        <v>363299</v>
      </c>
      <c r="E15" s="165">
        <v>149856.5</v>
      </c>
      <c r="F15" s="165">
        <v>149856.5</v>
      </c>
      <c r="G15" s="166">
        <f t="shared" si="0"/>
        <v>-213442.5</v>
      </c>
    </row>
    <row r="16" spans="1:7" x14ac:dyDescent="0.25">
      <c r="A16" s="92" t="s">
        <v>247</v>
      </c>
      <c r="B16" s="47">
        <f t="shared" ref="B16:G16" si="2">SUM(B17:B27)</f>
        <v>0</v>
      </c>
      <c r="C16" s="47">
        <f t="shared" si="2"/>
        <v>0</v>
      </c>
      <c r="D16" s="47">
        <f t="shared" si="2"/>
        <v>0</v>
      </c>
      <c r="E16" s="47">
        <f t="shared" si="2"/>
        <v>0</v>
      </c>
      <c r="F16" s="47">
        <f t="shared" si="2"/>
        <v>0</v>
      </c>
      <c r="G16" s="47">
        <f t="shared" si="2"/>
        <v>0</v>
      </c>
    </row>
    <row r="17" spans="1:7" x14ac:dyDescent="0.25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3">F18-B18</f>
        <v>0</v>
      </c>
    </row>
    <row r="19" spans="1:7" x14ac:dyDescent="0.25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3"/>
        <v>0</v>
      </c>
    </row>
    <row r="20" spans="1:7" x14ac:dyDescent="0.25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3"/>
        <v>0</v>
      </c>
    </row>
    <row r="21" spans="1:7" x14ac:dyDescent="0.25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3"/>
        <v>0</v>
      </c>
    </row>
    <row r="22" spans="1:7" x14ac:dyDescent="0.25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3"/>
        <v>0</v>
      </c>
    </row>
    <row r="23" spans="1:7" x14ac:dyDescent="0.25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3"/>
        <v>0</v>
      </c>
    </row>
    <row r="24" spans="1:7" x14ac:dyDescent="0.25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3"/>
        <v>0</v>
      </c>
    </row>
    <row r="25" spans="1:7" x14ac:dyDescent="0.25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3"/>
        <v>0</v>
      </c>
    </row>
    <row r="26" spans="1:7" x14ac:dyDescent="0.25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3"/>
        <v>0</v>
      </c>
    </row>
    <row r="27" spans="1:7" x14ac:dyDescent="0.25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3"/>
        <v>0</v>
      </c>
    </row>
    <row r="28" spans="1:7" x14ac:dyDescent="0.25">
      <c r="A28" s="58" t="s">
        <v>259</v>
      </c>
      <c r="B28" s="47">
        <f t="shared" ref="B28:G28" si="4">SUM(B29:B33)</f>
        <v>0</v>
      </c>
      <c r="C28" s="47">
        <f t="shared" si="4"/>
        <v>0</v>
      </c>
      <c r="D28" s="47">
        <f t="shared" si="4"/>
        <v>0</v>
      </c>
      <c r="E28" s="47">
        <f t="shared" si="4"/>
        <v>0</v>
      </c>
      <c r="F28" s="47">
        <f t="shared" si="4"/>
        <v>0</v>
      </c>
      <c r="G28" s="47">
        <f t="shared" si="4"/>
        <v>0</v>
      </c>
    </row>
    <row r="29" spans="1:7" x14ac:dyDescent="0.25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5">F30-B30</f>
        <v>0</v>
      </c>
    </row>
    <row r="31" spans="1:7" x14ac:dyDescent="0.25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5"/>
        <v>0</v>
      </c>
    </row>
    <row r="32" spans="1:7" x14ac:dyDescent="0.25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5"/>
        <v>0</v>
      </c>
    </row>
    <row r="33" spans="1:7" ht="14.45" customHeight="1" x14ac:dyDescent="0.25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5"/>
        <v>0</v>
      </c>
    </row>
    <row r="34" spans="1:7" ht="14.45" customHeight="1" x14ac:dyDescent="0.25">
      <c r="A34" s="58" t="s">
        <v>265</v>
      </c>
      <c r="B34" s="165">
        <v>2639031</v>
      </c>
      <c r="C34" s="165">
        <v>0</v>
      </c>
      <c r="D34" s="166">
        <f>B34+C34</f>
        <v>2639031</v>
      </c>
      <c r="E34" s="165">
        <v>1307015.48</v>
      </c>
      <c r="F34" s="165">
        <v>1307015.48</v>
      </c>
      <c r="G34" s="166">
        <f t="shared" si="5"/>
        <v>-1332015.52</v>
      </c>
    </row>
    <row r="35" spans="1:7" ht="14.45" customHeight="1" x14ac:dyDescent="0.25">
      <c r="A35" s="58" t="s">
        <v>266</v>
      </c>
      <c r="B35" s="47">
        <f t="shared" ref="B35:G35" si="6">B36</f>
        <v>0</v>
      </c>
      <c r="C35" s="47">
        <f t="shared" si="6"/>
        <v>0</v>
      </c>
      <c r="D35" s="47">
        <f t="shared" si="6"/>
        <v>0</v>
      </c>
      <c r="E35" s="47">
        <f t="shared" si="6"/>
        <v>0</v>
      </c>
      <c r="F35" s="47">
        <f t="shared" si="6"/>
        <v>0</v>
      </c>
      <c r="G35" s="47">
        <f t="shared" si="6"/>
        <v>0</v>
      </c>
    </row>
    <row r="36" spans="1:7" ht="14.45" customHeight="1" x14ac:dyDescent="0.25">
      <c r="A36" s="77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268</v>
      </c>
      <c r="B37" s="47">
        <f t="shared" ref="B37:G37" si="7">B38+B39</f>
        <v>0</v>
      </c>
      <c r="C37" s="47">
        <f t="shared" si="7"/>
        <v>0</v>
      </c>
      <c r="D37" s="47">
        <f t="shared" si="7"/>
        <v>0</v>
      </c>
      <c r="E37" s="47">
        <f t="shared" si="7"/>
        <v>0</v>
      </c>
      <c r="F37" s="47">
        <f t="shared" si="7"/>
        <v>0</v>
      </c>
      <c r="G37" s="47">
        <f t="shared" si="7"/>
        <v>0</v>
      </c>
    </row>
    <row r="38" spans="1:7" x14ac:dyDescent="0.25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270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271</v>
      </c>
      <c r="B41" s="4">
        <f t="shared" ref="B41:G41" si="8">SUM(B9,B10,B11,B12,B13,B14,B15,B16,B28,B34,B35,B37)</f>
        <v>3002330</v>
      </c>
      <c r="C41" s="4">
        <f t="shared" si="8"/>
        <v>0</v>
      </c>
      <c r="D41" s="4">
        <f t="shared" si="8"/>
        <v>3002330</v>
      </c>
      <c r="E41" s="4">
        <f t="shared" si="8"/>
        <v>1456871.98</v>
      </c>
      <c r="F41" s="4">
        <f t="shared" si="8"/>
        <v>1456871.98</v>
      </c>
      <c r="G41" s="4">
        <f t="shared" si="8"/>
        <v>-1545458.02</v>
      </c>
    </row>
    <row r="42" spans="1:7" x14ac:dyDescent="0.25">
      <c r="A42" s="3" t="s">
        <v>272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273</v>
      </c>
      <c r="B44" s="49"/>
      <c r="C44" s="49"/>
      <c r="D44" s="49"/>
      <c r="E44" s="49"/>
      <c r="F44" s="49"/>
      <c r="G44" s="49"/>
    </row>
    <row r="45" spans="1:7" x14ac:dyDescent="0.25">
      <c r="A45" s="58" t="s">
        <v>274</v>
      </c>
      <c r="B45" s="47">
        <f t="shared" ref="B45:G45" si="9">SUM(B46:B53)</f>
        <v>0</v>
      </c>
      <c r="C45" s="47">
        <f t="shared" si="9"/>
        <v>0</v>
      </c>
      <c r="D45" s="47">
        <f t="shared" si="9"/>
        <v>0</v>
      </c>
      <c r="E45" s="47">
        <f t="shared" si="9"/>
        <v>0</v>
      </c>
      <c r="F45" s="47">
        <f t="shared" si="9"/>
        <v>0</v>
      </c>
      <c r="G45" s="47">
        <f t="shared" si="9"/>
        <v>0</v>
      </c>
    </row>
    <row r="46" spans="1:7" x14ac:dyDescent="0.25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10">F47-B47</f>
        <v>0</v>
      </c>
    </row>
    <row r="48" spans="1:7" x14ac:dyDescent="0.25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10"/>
        <v>0</v>
      </c>
    </row>
    <row r="49" spans="1:7" ht="30" x14ac:dyDescent="0.25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10"/>
        <v>0</v>
      </c>
    </row>
    <row r="50" spans="1:7" x14ac:dyDescent="0.25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10"/>
        <v>0</v>
      </c>
    </row>
    <row r="51" spans="1:7" x14ac:dyDescent="0.25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10"/>
        <v>0</v>
      </c>
    </row>
    <row r="52" spans="1:7" ht="30" x14ac:dyDescent="0.25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10"/>
        <v>0</v>
      </c>
    </row>
    <row r="53" spans="1:7" x14ac:dyDescent="0.25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283</v>
      </c>
      <c r="B54" s="47">
        <f t="shared" ref="B54:G54" si="11">SUM(B55:B58)</f>
        <v>0</v>
      </c>
      <c r="C54" s="47">
        <f t="shared" si="11"/>
        <v>0</v>
      </c>
      <c r="D54" s="47">
        <f t="shared" si="11"/>
        <v>0</v>
      </c>
      <c r="E54" s="47">
        <f t="shared" si="11"/>
        <v>0</v>
      </c>
      <c r="F54" s="47">
        <f t="shared" si="11"/>
        <v>0</v>
      </c>
      <c r="G54" s="47">
        <f t="shared" si="11"/>
        <v>0</v>
      </c>
    </row>
    <row r="55" spans="1:7" x14ac:dyDescent="0.25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2">F56-B56</f>
        <v>0</v>
      </c>
    </row>
    <row r="57" spans="1:7" x14ac:dyDescent="0.25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2"/>
        <v>0</v>
      </c>
    </row>
    <row r="58" spans="1:7" x14ac:dyDescent="0.25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2"/>
        <v>0</v>
      </c>
    </row>
    <row r="59" spans="1:7" x14ac:dyDescent="0.25">
      <c r="A59" s="58" t="s">
        <v>288</v>
      </c>
      <c r="B59" s="47">
        <f t="shared" ref="B59:G59" si="13">SUM(B60:B61)</f>
        <v>0</v>
      </c>
      <c r="C59" s="47">
        <f t="shared" si="13"/>
        <v>0</v>
      </c>
      <c r="D59" s="47">
        <f t="shared" si="13"/>
        <v>0</v>
      </c>
      <c r="E59" s="47">
        <f t="shared" si="13"/>
        <v>0</v>
      </c>
      <c r="F59" s="47">
        <f t="shared" si="13"/>
        <v>0</v>
      </c>
      <c r="G59" s="47">
        <f t="shared" si="13"/>
        <v>0</v>
      </c>
    </row>
    <row r="60" spans="1:7" x14ac:dyDescent="0.25">
      <c r="A60" s="80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4">F61-B61</f>
        <v>0</v>
      </c>
    </row>
    <row r="62" spans="1:7" x14ac:dyDescent="0.25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4"/>
        <v>0</v>
      </c>
    </row>
    <row r="63" spans="1:7" x14ac:dyDescent="0.25">
      <c r="A63" s="58" t="s">
        <v>292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4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293</v>
      </c>
      <c r="B65" s="4">
        <f t="shared" ref="B65:G65" si="15">B45+B54+B59+B62+B63</f>
        <v>0</v>
      </c>
      <c r="C65" s="4">
        <f t="shared" si="15"/>
        <v>0</v>
      </c>
      <c r="D65" s="4">
        <f t="shared" si="15"/>
        <v>0</v>
      </c>
      <c r="E65" s="4">
        <f t="shared" si="15"/>
        <v>0</v>
      </c>
      <c r="F65" s="4">
        <f t="shared" si="15"/>
        <v>0</v>
      </c>
      <c r="G65" s="4">
        <f t="shared" si="15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294</v>
      </c>
      <c r="B67" s="4">
        <f t="shared" ref="B67:G67" si="16">B68</f>
        <v>0</v>
      </c>
      <c r="C67" s="4">
        <f t="shared" si="16"/>
        <v>0</v>
      </c>
      <c r="D67" s="4">
        <f t="shared" si="16"/>
        <v>0</v>
      </c>
      <c r="E67" s="4">
        <f t="shared" si="16"/>
        <v>0</v>
      </c>
      <c r="F67" s="4">
        <f t="shared" si="16"/>
        <v>0</v>
      </c>
      <c r="G67" s="4">
        <f t="shared" si="16"/>
        <v>0</v>
      </c>
    </row>
    <row r="68" spans="1:7" x14ac:dyDescent="0.25">
      <c r="A68" s="58" t="s">
        <v>295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296</v>
      </c>
      <c r="B70" s="4">
        <f t="shared" ref="B70:G70" si="17">B41+B65+B67</f>
        <v>3002330</v>
      </c>
      <c r="C70" s="4">
        <f t="shared" si="17"/>
        <v>0</v>
      </c>
      <c r="D70" s="4">
        <f t="shared" si="17"/>
        <v>3002330</v>
      </c>
      <c r="E70" s="4">
        <f t="shared" si="17"/>
        <v>1456871.98</v>
      </c>
      <c r="F70" s="4">
        <f t="shared" si="17"/>
        <v>1456871.98</v>
      </c>
      <c r="G70" s="4">
        <f t="shared" si="17"/>
        <v>-1545458.02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297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298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300</v>
      </c>
      <c r="B75" s="4">
        <f t="shared" ref="B75:G75" si="18">B73+B74</f>
        <v>0</v>
      </c>
      <c r="C75" s="4">
        <f t="shared" si="18"/>
        <v>0</v>
      </c>
      <c r="D75" s="4">
        <f t="shared" si="18"/>
        <v>0</v>
      </c>
      <c r="E75" s="4">
        <f t="shared" si="18"/>
        <v>0</v>
      </c>
      <c r="F75" s="4">
        <f t="shared" si="18"/>
        <v>0</v>
      </c>
      <c r="G75" s="4">
        <f t="shared" si="18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activeCell="E160" sqref="E16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0" t="s">
        <v>301</v>
      </c>
      <c r="B1" s="179"/>
      <c r="C1" s="179"/>
      <c r="D1" s="179"/>
      <c r="E1" s="179"/>
      <c r="F1" s="179"/>
      <c r="G1" s="180"/>
    </row>
    <row r="2" spans="1:7" x14ac:dyDescent="0.25">
      <c r="A2" s="125" t="str">
        <f>'Formato 1'!A2</f>
        <v xml:space="preserve"> Casa de la Cultura, Moroleón,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302</v>
      </c>
      <c r="B3" s="126"/>
      <c r="C3" s="126"/>
      <c r="D3" s="126"/>
      <c r="E3" s="126"/>
      <c r="F3" s="126"/>
      <c r="G3" s="126"/>
    </row>
    <row r="4" spans="1:7" x14ac:dyDescent="0.25">
      <c r="A4" s="126" t="s">
        <v>303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01 de Enero al 30 de Junio de 2025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88" t="s">
        <v>6</v>
      </c>
      <c r="B7" s="188" t="s">
        <v>304</v>
      </c>
      <c r="C7" s="188"/>
      <c r="D7" s="188"/>
      <c r="E7" s="188"/>
      <c r="F7" s="188"/>
      <c r="G7" s="189" t="s">
        <v>305</v>
      </c>
    </row>
    <row r="8" spans="1:7" ht="30" x14ac:dyDescent="0.25">
      <c r="A8" s="188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88"/>
    </row>
    <row r="9" spans="1:7" x14ac:dyDescent="0.25">
      <c r="A9" s="27" t="s">
        <v>310</v>
      </c>
      <c r="B9" s="83">
        <f t="shared" ref="B9:G9" si="0">SUM(B10,B18,B28,B38,B48,B58,B62,B71,B75)</f>
        <v>3002327</v>
      </c>
      <c r="C9" s="83">
        <f t="shared" si="0"/>
        <v>181814.28</v>
      </c>
      <c r="D9" s="83">
        <f t="shared" si="0"/>
        <v>3184141.28</v>
      </c>
      <c r="E9" s="83">
        <f t="shared" si="0"/>
        <v>1229669.01</v>
      </c>
      <c r="F9" s="83">
        <f t="shared" si="0"/>
        <v>1229669.01</v>
      </c>
      <c r="G9" s="83">
        <f t="shared" si="0"/>
        <v>1954472.2699999998</v>
      </c>
    </row>
    <row r="10" spans="1:7" x14ac:dyDescent="0.25">
      <c r="A10" s="84" t="s">
        <v>311</v>
      </c>
      <c r="B10" s="167">
        <f>SUM(B11:B17)</f>
        <v>2616424.4</v>
      </c>
      <c r="C10" s="167">
        <f t="shared" ref="C10:G10" si="1">SUM(C11:C17)</f>
        <v>0</v>
      </c>
      <c r="D10" s="167">
        <f t="shared" si="1"/>
        <v>2616424.4</v>
      </c>
      <c r="E10" s="167">
        <f t="shared" si="1"/>
        <v>1044327.64</v>
      </c>
      <c r="F10" s="167">
        <f t="shared" si="1"/>
        <v>1044327.64</v>
      </c>
      <c r="G10" s="167">
        <f t="shared" si="1"/>
        <v>1572096.7599999998</v>
      </c>
    </row>
    <row r="11" spans="1:7" x14ac:dyDescent="0.25">
      <c r="A11" s="85" t="s">
        <v>312</v>
      </c>
      <c r="B11" s="167">
        <v>0</v>
      </c>
      <c r="C11" s="167">
        <v>0</v>
      </c>
      <c r="D11" s="167">
        <f>B11+C11</f>
        <v>0</v>
      </c>
      <c r="E11" s="167">
        <v>0</v>
      </c>
      <c r="F11" s="167">
        <v>0</v>
      </c>
      <c r="G11" s="167">
        <f>D11-E11</f>
        <v>0</v>
      </c>
    </row>
    <row r="12" spans="1:7" x14ac:dyDescent="0.25">
      <c r="A12" s="85" t="s">
        <v>313</v>
      </c>
      <c r="B12" s="168">
        <v>2218732.84</v>
      </c>
      <c r="C12" s="168">
        <v>0</v>
      </c>
      <c r="D12" s="167">
        <f t="shared" ref="D12:D17" si="2">B12+C12</f>
        <v>2218732.84</v>
      </c>
      <c r="E12" s="168">
        <v>1031772.03</v>
      </c>
      <c r="F12" s="168">
        <v>1031772.03</v>
      </c>
      <c r="G12" s="167">
        <f t="shared" ref="G12:G17" si="3">D12-E12</f>
        <v>1186960.8099999998</v>
      </c>
    </row>
    <row r="13" spans="1:7" x14ac:dyDescent="0.25">
      <c r="A13" s="85" t="s">
        <v>314</v>
      </c>
      <c r="B13" s="168">
        <v>264373</v>
      </c>
      <c r="C13" s="168">
        <v>0</v>
      </c>
      <c r="D13" s="167">
        <f t="shared" si="2"/>
        <v>264373</v>
      </c>
      <c r="E13" s="168">
        <v>12555.61</v>
      </c>
      <c r="F13" s="168">
        <v>12555.61</v>
      </c>
      <c r="G13" s="167">
        <f t="shared" si="3"/>
        <v>251817.39</v>
      </c>
    </row>
    <row r="14" spans="1:7" x14ac:dyDescent="0.25">
      <c r="A14" s="85" t="s">
        <v>315</v>
      </c>
      <c r="B14" s="167">
        <v>0</v>
      </c>
      <c r="C14" s="167">
        <v>0</v>
      </c>
      <c r="D14" s="167">
        <f t="shared" si="2"/>
        <v>0</v>
      </c>
      <c r="E14" s="167">
        <v>0</v>
      </c>
      <c r="F14" s="167">
        <v>0</v>
      </c>
      <c r="G14" s="167">
        <f t="shared" si="3"/>
        <v>0</v>
      </c>
    </row>
    <row r="15" spans="1:7" x14ac:dyDescent="0.25">
      <c r="A15" s="85" t="s">
        <v>316</v>
      </c>
      <c r="B15" s="168">
        <v>133318.56</v>
      </c>
      <c r="C15" s="168">
        <v>0</v>
      </c>
      <c r="D15" s="167">
        <f t="shared" si="2"/>
        <v>133318.56</v>
      </c>
      <c r="E15" s="168">
        <v>0</v>
      </c>
      <c r="F15" s="168">
        <v>0</v>
      </c>
      <c r="G15" s="167">
        <f t="shared" si="3"/>
        <v>133318.56</v>
      </c>
    </row>
    <row r="16" spans="1:7" x14ac:dyDescent="0.25">
      <c r="A16" s="85" t="s">
        <v>317</v>
      </c>
      <c r="B16" s="167">
        <v>0</v>
      </c>
      <c r="C16" s="167">
        <v>0</v>
      </c>
      <c r="D16" s="167">
        <f t="shared" si="2"/>
        <v>0</v>
      </c>
      <c r="E16" s="167">
        <v>0</v>
      </c>
      <c r="F16" s="167">
        <v>0</v>
      </c>
      <c r="G16" s="167">
        <f t="shared" si="3"/>
        <v>0</v>
      </c>
    </row>
    <row r="17" spans="1:7" x14ac:dyDescent="0.25">
      <c r="A17" s="85" t="s">
        <v>318</v>
      </c>
      <c r="B17" s="167">
        <v>0</v>
      </c>
      <c r="C17" s="167">
        <v>0</v>
      </c>
      <c r="D17" s="167">
        <f t="shared" si="2"/>
        <v>0</v>
      </c>
      <c r="E17" s="167">
        <v>0</v>
      </c>
      <c r="F17" s="167">
        <v>0</v>
      </c>
      <c r="G17" s="167">
        <f t="shared" si="3"/>
        <v>0</v>
      </c>
    </row>
    <row r="18" spans="1:7" x14ac:dyDescent="0.25">
      <c r="A18" s="84" t="s">
        <v>319</v>
      </c>
      <c r="B18" s="167">
        <f>SUM(B19:B27)</f>
        <v>64064.92</v>
      </c>
      <c r="C18" s="167">
        <f t="shared" ref="C18:G18" si="4">SUM(C19:C27)</f>
        <v>5000</v>
      </c>
      <c r="D18" s="167">
        <f t="shared" si="4"/>
        <v>69064.92</v>
      </c>
      <c r="E18" s="167">
        <f t="shared" si="4"/>
        <v>20262.59</v>
      </c>
      <c r="F18" s="167">
        <f t="shared" si="4"/>
        <v>20262.59</v>
      </c>
      <c r="G18" s="167">
        <f t="shared" si="4"/>
        <v>48802.33</v>
      </c>
    </row>
    <row r="19" spans="1:7" x14ac:dyDescent="0.25">
      <c r="A19" s="85" t="s">
        <v>320</v>
      </c>
      <c r="B19" s="168">
        <v>28938</v>
      </c>
      <c r="C19" s="168">
        <v>0</v>
      </c>
      <c r="D19" s="167">
        <f t="shared" ref="D19:D27" si="5">B19+C19</f>
        <v>28938</v>
      </c>
      <c r="E19" s="168">
        <v>9212.34</v>
      </c>
      <c r="F19" s="168">
        <v>9212.34</v>
      </c>
      <c r="G19" s="167">
        <f t="shared" ref="G19:G27" si="6">D19-E19</f>
        <v>19725.66</v>
      </c>
    </row>
    <row r="20" spans="1:7" x14ac:dyDescent="0.25">
      <c r="A20" s="85" t="s">
        <v>321</v>
      </c>
      <c r="B20" s="168">
        <v>10921</v>
      </c>
      <c r="C20" s="168">
        <v>0</v>
      </c>
      <c r="D20" s="167">
        <f t="shared" si="5"/>
        <v>10921</v>
      </c>
      <c r="E20" s="168">
        <v>814</v>
      </c>
      <c r="F20" s="168">
        <v>814</v>
      </c>
      <c r="G20" s="167">
        <f t="shared" si="6"/>
        <v>10107</v>
      </c>
    </row>
    <row r="21" spans="1:7" x14ac:dyDescent="0.25">
      <c r="A21" s="85" t="s">
        <v>322</v>
      </c>
      <c r="B21" s="167">
        <v>0</v>
      </c>
      <c r="C21" s="167">
        <v>0</v>
      </c>
      <c r="D21" s="167">
        <f t="shared" si="5"/>
        <v>0</v>
      </c>
      <c r="E21" s="167">
        <v>0</v>
      </c>
      <c r="F21" s="167">
        <v>0</v>
      </c>
      <c r="G21" s="167">
        <f t="shared" si="6"/>
        <v>0</v>
      </c>
    </row>
    <row r="22" spans="1:7" x14ac:dyDescent="0.25">
      <c r="A22" s="85" t="s">
        <v>323</v>
      </c>
      <c r="B22" s="168">
        <v>8737</v>
      </c>
      <c r="C22" s="168">
        <v>0</v>
      </c>
      <c r="D22" s="167">
        <f t="shared" si="5"/>
        <v>8737</v>
      </c>
      <c r="E22" s="168">
        <v>650</v>
      </c>
      <c r="F22" s="168">
        <v>650</v>
      </c>
      <c r="G22" s="167">
        <f t="shared" si="6"/>
        <v>8087</v>
      </c>
    </row>
    <row r="23" spans="1:7" x14ac:dyDescent="0.25">
      <c r="A23" s="85" t="s">
        <v>324</v>
      </c>
      <c r="B23" s="168">
        <v>1172.08</v>
      </c>
      <c r="C23" s="168">
        <v>0</v>
      </c>
      <c r="D23" s="167">
        <f t="shared" si="5"/>
        <v>1172.08</v>
      </c>
      <c r="E23" s="168">
        <v>0</v>
      </c>
      <c r="F23" s="168">
        <v>0</v>
      </c>
      <c r="G23" s="167">
        <f t="shared" si="6"/>
        <v>1172.08</v>
      </c>
    </row>
    <row r="24" spans="1:7" x14ac:dyDescent="0.25">
      <c r="A24" s="85" t="s">
        <v>325</v>
      </c>
      <c r="B24" s="168">
        <v>11566.84</v>
      </c>
      <c r="C24" s="168">
        <v>5000</v>
      </c>
      <c r="D24" s="167">
        <f t="shared" si="5"/>
        <v>16566.84</v>
      </c>
      <c r="E24" s="168">
        <v>9586.25</v>
      </c>
      <c r="F24" s="168">
        <v>9586.25</v>
      </c>
      <c r="G24" s="167">
        <f t="shared" si="6"/>
        <v>6980.59</v>
      </c>
    </row>
    <row r="25" spans="1:7" x14ac:dyDescent="0.25">
      <c r="A25" s="85" t="s">
        <v>326</v>
      </c>
      <c r="B25" s="168">
        <v>2730</v>
      </c>
      <c r="C25" s="168">
        <v>0</v>
      </c>
      <c r="D25" s="167">
        <f t="shared" si="5"/>
        <v>2730</v>
      </c>
      <c r="E25" s="168">
        <v>0</v>
      </c>
      <c r="F25" s="168">
        <v>0</v>
      </c>
      <c r="G25" s="167">
        <f t="shared" si="6"/>
        <v>2730</v>
      </c>
    </row>
    <row r="26" spans="1:7" x14ac:dyDescent="0.25">
      <c r="A26" s="85" t="s">
        <v>327</v>
      </c>
      <c r="B26" s="167">
        <v>0</v>
      </c>
      <c r="C26" s="167">
        <v>0</v>
      </c>
      <c r="D26" s="167">
        <f t="shared" si="5"/>
        <v>0</v>
      </c>
      <c r="E26" s="167">
        <v>0</v>
      </c>
      <c r="F26" s="167">
        <v>0</v>
      </c>
      <c r="G26" s="167">
        <f t="shared" si="6"/>
        <v>0</v>
      </c>
    </row>
    <row r="27" spans="1:7" x14ac:dyDescent="0.25">
      <c r="A27" s="85" t="s">
        <v>328</v>
      </c>
      <c r="B27" s="167">
        <v>0</v>
      </c>
      <c r="C27" s="167">
        <v>0</v>
      </c>
      <c r="D27" s="167">
        <f t="shared" si="5"/>
        <v>0</v>
      </c>
      <c r="E27" s="167">
        <v>0</v>
      </c>
      <c r="F27" s="167">
        <v>0</v>
      </c>
      <c r="G27" s="167">
        <f t="shared" si="6"/>
        <v>0</v>
      </c>
    </row>
    <row r="28" spans="1:7" x14ac:dyDescent="0.25">
      <c r="A28" s="84" t="s">
        <v>329</v>
      </c>
      <c r="B28" s="167">
        <f>SUM(B29:B37)</f>
        <v>247237.68</v>
      </c>
      <c r="C28" s="167">
        <f t="shared" ref="C28:G28" si="7">SUM(C29:C37)</f>
        <v>176814.28</v>
      </c>
      <c r="D28" s="167">
        <f t="shared" si="7"/>
        <v>424051.95999999996</v>
      </c>
      <c r="E28" s="167">
        <f t="shared" si="7"/>
        <v>152789.28</v>
      </c>
      <c r="F28" s="167">
        <f t="shared" si="7"/>
        <v>152789.28</v>
      </c>
      <c r="G28" s="167">
        <f t="shared" si="7"/>
        <v>271262.68</v>
      </c>
    </row>
    <row r="29" spans="1:7" x14ac:dyDescent="0.25">
      <c r="A29" s="85" t="s">
        <v>330</v>
      </c>
      <c r="B29" s="168">
        <v>39423.68</v>
      </c>
      <c r="C29" s="168">
        <v>5000</v>
      </c>
      <c r="D29" s="167">
        <f t="shared" ref="D29:D38" si="8">B29+C29</f>
        <v>44423.68</v>
      </c>
      <c r="E29" s="168">
        <v>16772</v>
      </c>
      <c r="F29" s="168">
        <v>16772</v>
      </c>
      <c r="G29" s="167">
        <f t="shared" ref="G29:G37" si="9">D29-E29</f>
        <v>27651.68</v>
      </c>
    </row>
    <row r="30" spans="1:7" x14ac:dyDescent="0.25">
      <c r="A30" s="85" t="s">
        <v>331</v>
      </c>
      <c r="B30" s="168">
        <v>6501</v>
      </c>
      <c r="C30" s="168">
        <v>0</v>
      </c>
      <c r="D30" s="167">
        <f t="shared" si="8"/>
        <v>6501</v>
      </c>
      <c r="E30" s="168">
        <v>0</v>
      </c>
      <c r="F30" s="168">
        <v>0</v>
      </c>
      <c r="G30" s="167">
        <f t="shared" si="9"/>
        <v>6501</v>
      </c>
    </row>
    <row r="31" spans="1:7" x14ac:dyDescent="0.25">
      <c r="A31" s="85" t="s">
        <v>332</v>
      </c>
      <c r="B31" s="168">
        <v>1</v>
      </c>
      <c r="C31" s="168">
        <v>0</v>
      </c>
      <c r="D31" s="167">
        <f t="shared" si="8"/>
        <v>1</v>
      </c>
      <c r="E31" s="168">
        <v>0</v>
      </c>
      <c r="F31" s="168">
        <v>0</v>
      </c>
      <c r="G31" s="167">
        <f t="shared" si="9"/>
        <v>1</v>
      </c>
    </row>
    <row r="32" spans="1:7" x14ac:dyDescent="0.25">
      <c r="A32" s="85" t="s">
        <v>333</v>
      </c>
      <c r="B32" s="168">
        <v>8190</v>
      </c>
      <c r="C32" s="168">
        <v>0</v>
      </c>
      <c r="D32" s="167">
        <f t="shared" si="8"/>
        <v>8190</v>
      </c>
      <c r="E32" s="168">
        <v>2791.28</v>
      </c>
      <c r="F32" s="168">
        <v>2791.28</v>
      </c>
      <c r="G32" s="167">
        <f t="shared" si="9"/>
        <v>5398.7199999999993</v>
      </c>
    </row>
    <row r="33" spans="1:7" ht="14.45" customHeight="1" x14ac:dyDescent="0.25">
      <c r="A33" s="85" t="s">
        <v>334</v>
      </c>
      <c r="B33" s="168">
        <v>27098</v>
      </c>
      <c r="C33" s="168">
        <v>15000</v>
      </c>
      <c r="D33" s="167">
        <f t="shared" si="8"/>
        <v>42098</v>
      </c>
      <c r="E33" s="168">
        <v>6199</v>
      </c>
      <c r="F33" s="168">
        <v>6199</v>
      </c>
      <c r="G33" s="167">
        <f t="shared" si="9"/>
        <v>35899</v>
      </c>
    </row>
    <row r="34" spans="1:7" ht="14.45" customHeight="1" x14ac:dyDescent="0.25">
      <c r="A34" s="85" t="s">
        <v>335</v>
      </c>
      <c r="B34" s="168">
        <v>14198</v>
      </c>
      <c r="C34" s="168">
        <v>0</v>
      </c>
      <c r="D34" s="167">
        <f t="shared" si="8"/>
        <v>14198</v>
      </c>
      <c r="E34" s="168">
        <v>0</v>
      </c>
      <c r="F34" s="168">
        <v>0</v>
      </c>
      <c r="G34" s="167">
        <f t="shared" si="9"/>
        <v>14198</v>
      </c>
    </row>
    <row r="35" spans="1:7" ht="14.45" customHeight="1" x14ac:dyDescent="0.25">
      <c r="A35" s="85" t="s">
        <v>336</v>
      </c>
      <c r="B35" s="168">
        <v>4368</v>
      </c>
      <c r="C35" s="168">
        <v>0</v>
      </c>
      <c r="D35" s="167">
        <f t="shared" si="8"/>
        <v>4368</v>
      </c>
      <c r="E35" s="168">
        <v>1890</v>
      </c>
      <c r="F35" s="168">
        <v>1890</v>
      </c>
      <c r="G35" s="167">
        <f t="shared" si="9"/>
        <v>2478</v>
      </c>
    </row>
    <row r="36" spans="1:7" ht="14.45" customHeight="1" x14ac:dyDescent="0.25">
      <c r="A36" s="85" t="s">
        <v>337</v>
      </c>
      <c r="B36" s="168">
        <v>72862</v>
      </c>
      <c r="C36" s="168">
        <v>156814.28</v>
      </c>
      <c r="D36" s="167">
        <f t="shared" si="8"/>
        <v>229676.28</v>
      </c>
      <c r="E36" s="168">
        <v>88740</v>
      </c>
      <c r="F36" s="168">
        <v>88740</v>
      </c>
      <c r="G36" s="167">
        <f t="shared" si="9"/>
        <v>140936.28</v>
      </c>
    </row>
    <row r="37" spans="1:7" ht="14.45" customHeight="1" x14ac:dyDescent="0.25">
      <c r="A37" s="85" t="s">
        <v>338</v>
      </c>
      <c r="B37" s="168">
        <v>74596</v>
      </c>
      <c r="C37" s="168">
        <v>0</v>
      </c>
      <c r="D37" s="167">
        <f t="shared" si="8"/>
        <v>74596</v>
      </c>
      <c r="E37" s="168">
        <v>36397</v>
      </c>
      <c r="F37" s="168">
        <v>36397</v>
      </c>
      <c r="G37" s="167">
        <f t="shared" si="9"/>
        <v>38199</v>
      </c>
    </row>
    <row r="38" spans="1:7" x14ac:dyDescent="0.25">
      <c r="A38" s="84" t="s">
        <v>339</v>
      </c>
      <c r="B38" s="167">
        <f>SUM(B39:B47)</f>
        <v>74600</v>
      </c>
      <c r="C38" s="167">
        <f t="shared" ref="C38:G38" si="10">SUM(C39:C47)</f>
        <v>0</v>
      </c>
      <c r="D38" s="167">
        <f t="shared" si="10"/>
        <v>74600</v>
      </c>
      <c r="E38" s="167">
        <f t="shared" si="10"/>
        <v>12289.5</v>
      </c>
      <c r="F38" s="167">
        <f t="shared" si="10"/>
        <v>12289.5</v>
      </c>
      <c r="G38" s="167">
        <f t="shared" si="10"/>
        <v>62310.5</v>
      </c>
    </row>
    <row r="39" spans="1:7" x14ac:dyDescent="0.25">
      <c r="A39" s="85" t="s">
        <v>340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341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11">D40-E40</f>
        <v>0</v>
      </c>
    </row>
    <row r="41" spans="1:7" x14ac:dyDescent="0.25">
      <c r="A41" s="85" t="s">
        <v>342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11"/>
        <v>0</v>
      </c>
    </row>
    <row r="42" spans="1:7" x14ac:dyDescent="0.25">
      <c r="A42" s="85" t="s">
        <v>343</v>
      </c>
      <c r="B42" s="168">
        <v>20000</v>
      </c>
      <c r="C42" s="168">
        <v>0</v>
      </c>
      <c r="D42" s="167">
        <f t="shared" ref="D42:D43" si="12">B42+C42</f>
        <v>20000</v>
      </c>
      <c r="E42" s="168">
        <v>0</v>
      </c>
      <c r="F42" s="168">
        <v>0</v>
      </c>
      <c r="G42" s="167">
        <f t="shared" si="11"/>
        <v>20000</v>
      </c>
    </row>
    <row r="43" spans="1:7" x14ac:dyDescent="0.25">
      <c r="A43" s="85" t="s">
        <v>344</v>
      </c>
      <c r="B43" s="168">
        <v>54600</v>
      </c>
      <c r="C43" s="168">
        <v>0</v>
      </c>
      <c r="D43" s="167">
        <f t="shared" si="12"/>
        <v>54600</v>
      </c>
      <c r="E43" s="168">
        <v>12289.5</v>
      </c>
      <c r="F43" s="168">
        <v>12289.5</v>
      </c>
      <c r="G43" s="167">
        <f t="shared" si="11"/>
        <v>42310.5</v>
      </c>
    </row>
    <row r="44" spans="1:7" x14ac:dyDescent="0.25">
      <c r="A44" s="85" t="s">
        <v>345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11"/>
        <v>0</v>
      </c>
    </row>
    <row r="45" spans="1:7" x14ac:dyDescent="0.25">
      <c r="A45" s="85" t="s">
        <v>346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11"/>
        <v>0</v>
      </c>
    </row>
    <row r="46" spans="1:7" x14ac:dyDescent="0.25">
      <c r="A46" s="85" t="s">
        <v>347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11"/>
        <v>0</v>
      </c>
    </row>
    <row r="47" spans="1:7" x14ac:dyDescent="0.25">
      <c r="A47" s="85" t="s">
        <v>348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11"/>
        <v>0</v>
      </c>
    </row>
    <row r="48" spans="1:7" x14ac:dyDescent="0.25">
      <c r="A48" s="84" t="s">
        <v>349</v>
      </c>
      <c r="B48" s="83">
        <f t="shared" ref="B48:G48" si="13">SUM(B49:B57)</f>
        <v>0</v>
      </c>
      <c r="C48" s="83">
        <f t="shared" si="13"/>
        <v>0</v>
      </c>
      <c r="D48" s="83">
        <f t="shared" si="13"/>
        <v>0</v>
      </c>
      <c r="E48" s="83">
        <f t="shared" si="13"/>
        <v>0</v>
      </c>
      <c r="F48" s="83">
        <f t="shared" si="13"/>
        <v>0</v>
      </c>
      <c r="G48" s="83">
        <f t="shared" si="13"/>
        <v>0</v>
      </c>
    </row>
    <row r="49" spans="1:7" x14ac:dyDescent="0.25">
      <c r="A49" s="85" t="s">
        <v>350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f>D49-E49</f>
        <v>0</v>
      </c>
    </row>
    <row r="50" spans="1:7" x14ac:dyDescent="0.25">
      <c r="A50" s="85" t="s">
        <v>351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4">D50-E50</f>
        <v>0</v>
      </c>
    </row>
    <row r="51" spans="1:7" x14ac:dyDescent="0.25">
      <c r="A51" s="85" t="s">
        <v>352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4"/>
        <v>0</v>
      </c>
    </row>
    <row r="52" spans="1:7" x14ac:dyDescent="0.25">
      <c r="A52" s="85" t="s">
        <v>353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4"/>
        <v>0</v>
      </c>
    </row>
    <row r="53" spans="1:7" x14ac:dyDescent="0.25">
      <c r="A53" s="85" t="s">
        <v>354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4"/>
        <v>0</v>
      </c>
    </row>
    <row r="54" spans="1:7" x14ac:dyDescent="0.25">
      <c r="A54" s="85" t="s">
        <v>355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4"/>
        <v>0</v>
      </c>
    </row>
    <row r="55" spans="1:7" x14ac:dyDescent="0.25">
      <c r="A55" s="85" t="s">
        <v>356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4"/>
        <v>0</v>
      </c>
    </row>
    <row r="56" spans="1:7" x14ac:dyDescent="0.25">
      <c r="A56" s="85" t="s">
        <v>357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4"/>
        <v>0</v>
      </c>
    </row>
    <row r="57" spans="1:7" x14ac:dyDescent="0.25">
      <c r="A57" s="85" t="s">
        <v>358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4"/>
        <v>0</v>
      </c>
    </row>
    <row r="58" spans="1:7" x14ac:dyDescent="0.25">
      <c r="A58" s="84" t="s">
        <v>359</v>
      </c>
      <c r="B58" s="83">
        <f t="shared" ref="B58:G58" si="15">SUM(B59:B61)</f>
        <v>0</v>
      </c>
      <c r="C58" s="83">
        <f t="shared" si="15"/>
        <v>0</v>
      </c>
      <c r="D58" s="83">
        <f t="shared" si="15"/>
        <v>0</v>
      </c>
      <c r="E58" s="83">
        <f t="shared" si="15"/>
        <v>0</v>
      </c>
      <c r="F58" s="83">
        <f t="shared" si="15"/>
        <v>0</v>
      </c>
      <c r="G58" s="83">
        <f t="shared" si="15"/>
        <v>0</v>
      </c>
    </row>
    <row r="59" spans="1:7" x14ac:dyDescent="0.25">
      <c r="A59" s="85" t="s">
        <v>360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361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6">D60-E60</f>
        <v>0</v>
      </c>
    </row>
    <row r="61" spans="1:7" x14ac:dyDescent="0.25">
      <c r="A61" s="85" t="s">
        <v>362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6"/>
        <v>0</v>
      </c>
    </row>
    <row r="62" spans="1:7" x14ac:dyDescent="0.25">
      <c r="A62" s="84" t="s">
        <v>363</v>
      </c>
      <c r="B62" s="83">
        <f t="shared" ref="B62:G62" si="17">SUM(B63:B67,B69:B70)</f>
        <v>0</v>
      </c>
      <c r="C62" s="83">
        <f t="shared" si="17"/>
        <v>0</v>
      </c>
      <c r="D62" s="83">
        <f t="shared" si="17"/>
        <v>0</v>
      </c>
      <c r="E62" s="83">
        <f t="shared" si="17"/>
        <v>0</v>
      </c>
      <c r="F62" s="83">
        <f t="shared" si="17"/>
        <v>0</v>
      </c>
      <c r="G62" s="83">
        <f t="shared" si="17"/>
        <v>0</v>
      </c>
    </row>
    <row r="63" spans="1:7" x14ac:dyDescent="0.25">
      <c r="A63" s="85" t="s">
        <v>364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365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8">D64-E64</f>
        <v>0</v>
      </c>
    </row>
    <row r="65" spans="1:7" x14ac:dyDescent="0.25">
      <c r="A65" s="85" t="s">
        <v>366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8"/>
        <v>0</v>
      </c>
    </row>
    <row r="66" spans="1:7" x14ac:dyDescent="0.25">
      <c r="A66" s="85" t="s">
        <v>367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8"/>
        <v>0</v>
      </c>
    </row>
    <row r="67" spans="1:7" x14ac:dyDescent="0.25">
      <c r="A67" s="85" t="s">
        <v>368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8"/>
        <v>0</v>
      </c>
    </row>
    <row r="68" spans="1:7" x14ac:dyDescent="0.25">
      <c r="A68" s="85" t="s">
        <v>369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8"/>
        <v>0</v>
      </c>
    </row>
    <row r="69" spans="1:7" x14ac:dyDescent="0.25">
      <c r="A69" s="85" t="s">
        <v>370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8"/>
        <v>0</v>
      </c>
    </row>
    <row r="70" spans="1:7" x14ac:dyDescent="0.25">
      <c r="A70" s="85" t="s">
        <v>371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8"/>
        <v>0</v>
      </c>
    </row>
    <row r="71" spans="1:7" x14ac:dyDescent="0.25">
      <c r="A71" s="84" t="s">
        <v>372</v>
      </c>
      <c r="B71" s="83">
        <f t="shared" ref="B71:G71" si="19">SUM(B72:B74)</f>
        <v>0</v>
      </c>
      <c r="C71" s="83">
        <f t="shared" si="19"/>
        <v>0</v>
      </c>
      <c r="D71" s="83">
        <f t="shared" si="19"/>
        <v>0</v>
      </c>
      <c r="E71" s="83">
        <f t="shared" si="19"/>
        <v>0</v>
      </c>
      <c r="F71" s="83">
        <f t="shared" si="19"/>
        <v>0</v>
      </c>
      <c r="G71" s="83">
        <f t="shared" si="19"/>
        <v>0</v>
      </c>
    </row>
    <row r="72" spans="1:7" x14ac:dyDescent="0.25">
      <c r="A72" s="85" t="s">
        <v>373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374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20">D73-E73</f>
        <v>0</v>
      </c>
    </row>
    <row r="74" spans="1:7" x14ac:dyDescent="0.25">
      <c r="A74" s="85" t="s">
        <v>375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20"/>
        <v>0</v>
      </c>
    </row>
    <row r="75" spans="1:7" x14ac:dyDescent="0.25">
      <c r="A75" s="84" t="s">
        <v>376</v>
      </c>
      <c r="B75" s="83">
        <f t="shared" ref="B75:G75" si="21">SUM(B76:B82)</f>
        <v>0</v>
      </c>
      <c r="C75" s="83">
        <f t="shared" si="21"/>
        <v>0</v>
      </c>
      <c r="D75" s="83">
        <f t="shared" si="21"/>
        <v>0</v>
      </c>
      <c r="E75" s="83">
        <f t="shared" si="21"/>
        <v>0</v>
      </c>
      <c r="F75" s="83">
        <f t="shared" si="21"/>
        <v>0</v>
      </c>
      <c r="G75" s="83">
        <f t="shared" si="21"/>
        <v>0</v>
      </c>
    </row>
    <row r="76" spans="1:7" x14ac:dyDescent="0.25">
      <c r="A76" s="85" t="s">
        <v>377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378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22">D77-E77</f>
        <v>0</v>
      </c>
    </row>
    <row r="78" spans="1:7" x14ac:dyDescent="0.25">
      <c r="A78" s="85" t="s">
        <v>379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22"/>
        <v>0</v>
      </c>
    </row>
    <row r="79" spans="1:7" x14ac:dyDescent="0.25">
      <c r="A79" s="85" t="s">
        <v>380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22"/>
        <v>0</v>
      </c>
    </row>
    <row r="80" spans="1:7" x14ac:dyDescent="0.25">
      <c r="A80" s="85" t="s">
        <v>381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22"/>
        <v>0</v>
      </c>
    </row>
    <row r="81" spans="1:7" x14ac:dyDescent="0.25">
      <c r="A81" s="85" t="s">
        <v>382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22"/>
        <v>0</v>
      </c>
    </row>
    <row r="82" spans="1:7" x14ac:dyDescent="0.25">
      <c r="A82" s="85" t="s">
        <v>383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22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384</v>
      </c>
      <c r="B84" s="83">
        <f t="shared" ref="B84:G84" si="23">SUM(B85,B93,B103,B113,B123,B133,B137,B146,B150)</f>
        <v>3</v>
      </c>
      <c r="C84" s="83">
        <f t="shared" si="23"/>
        <v>0</v>
      </c>
      <c r="D84" s="83">
        <f t="shared" si="23"/>
        <v>3</v>
      </c>
      <c r="E84" s="83">
        <f t="shared" si="23"/>
        <v>0</v>
      </c>
      <c r="F84" s="83">
        <f t="shared" si="23"/>
        <v>0</v>
      </c>
      <c r="G84" s="83">
        <f t="shared" si="23"/>
        <v>3</v>
      </c>
    </row>
    <row r="85" spans="1:7" x14ac:dyDescent="0.25">
      <c r="A85" s="84" t="s">
        <v>311</v>
      </c>
      <c r="B85" s="83">
        <f t="shared" ref="B85:G85" si="24">SUM(B86:B92)</f>
        <v>0</v>
      </c>
      <c r="C85" s="83">
        <f t="shared" si="24"/>
        <v>0</v>
      </c>
      <c r="D85" s="83">
        <f t="shared" si="24"/>
        <v>0</v>
      </c>
      <c r="E85" s="83">
        <f t="shared" si="24"/>
        <v>0</v>
      </c>
      <c r="F85" s="83">
        <f t="shared" si="24"/>
        <v>0</v>
      </c>
      <c r="G85" s="83">
        <f t="shared" si="24"/>
        <v>0</v>
      </c>
    </row>
    <row r="86" spans="1:7" x14ac:dyDescent="0.25">
      <c r="A86" s="85" t="s">
        <v>312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313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5">D87-E87</f>
        <v>0</v>
      </c>
    </row>
    <row r="88" spans="1:7" x14ac:dyDescent="0.25">
      <c r="A88" s="85" t="s">
        <v>314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5"/>
        <v>0</v>
      </c>
    </row>
    <row r="89" spans="1:7" x14ac:dyDescent="0.25">
      <c r="A89" s="85" t="s">
        <v>315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5"/>
        <v>0</v>
      </c>
    </row>
    <row r="90" spans="1:7" x14ac:dyDescent="0.25">
      <c r="A90" s="85" t="s">
        <v>316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5"/>
        <v>0</v>
      </c>
    </row>
    <row r="91" spans="1:7" x14ac:dyDescent="0.25">
      <c r="A91" s="85" t="s">
        <v>317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5"/>
        <v>0</v>
      </c>
    </row>
    <row r="92" spans="1:7" x14ac:dyDescent="0.25">
      <c r="A92" s="85" t="s">
        <v>318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5"/>
        <v>0</v>
      </c>
    </row>
    <row r="93" spans="1:7" x14ac:dyDescent="0.25">
      <c r="A93" s="84" t="s">
        <v>319</v>
      </c>
      <c r="B93" s="83">
        <f t="shared" ref="B93:G93" si="26">SUM(B94:B102)</f>
        <v>0</v>
      </c>
      <c r="C93" s="83">
        <f t="shared" si="26"/>
        <v>0</v>
      </c>
      <c r="D93" s="83">
        <f t="shared" si="26"/>
        <v>0</v>
      </c>
      <c r="E93" s="83">
        <f t="shared" si="26"/>
        <v>0</v>
      </c>
      <c r="F93" s="83">
        <f t="shared" si="26"/>
        <v>0</v>
      </c>
      <c r="G93" s="83">
        <f t="shared" si="26"/>
        <v>0</v>
      </c>
    </row>
    <row r="94" spans="1:7" x14ac:dyDescent="0.25">
      <c r="A94" s="85" t="s">
        <v>320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321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7">D95-E95</f>
        <v>0</v>
      </c>
    </row>
    <row r="96" spans="1:7" x14ac:dyDescent="0.25">
      <c r="A96" s="85" t="s">
        <v>322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7"/>
        <v>0</v>
      </c>
    </row>
    <row r="97" spans="1:7" x14ac:dyDescent="0.25">
      <c r="A97" s="85" t="s">
        <v>323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7"/>
        <v>0</v>
      </c>
    </row>
    <row r="98" spans="1:7" x14ac:dyDescent="0.25">
      <c r="A98" s="87" t="s">
        <v>324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7"/>
        <v>0</v>
      </c>
    </row>
    <row r="99" spans="1:7" x14ac:dyDescent="0.25">
      <c r="A99" s="85" t="s">
        <v>325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7"/>
        <v>0</v>
      </c>
    </row>
    <row r="100" spans="1:7" x14ac:dyDescent="0.25">
      <c r="A100" s="85" t="s">
        <v>326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7"/>
        <v>0</v>
      </c>
    </row>
    <row r="101" spans="1:7" x14ac:dyDescent="0.25">
      <c r="A101" s="85" t="s">
        <v>327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7"/>
        <v>0</v>
      </c>
    </row>
    <row r="102" spans="1:7" x14ac:dyDescent="0.25">
      <c r="A102" s="85" t="s">
        <v>328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7"/>
        <v>0</v>
      </c>
    </row>
    <row r="103" spans="1:7" x14ac:dyDescent="0.25">
      <c r="A103" s="84" t="s">
        <v>329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330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331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8">D105-E105</f>
        <v>0</v>
      </c>
    </row>
    <row r="106" spans="1:7" x14ac:dyDescent="0.25">
      <c r="A106" s="85" t="s">
        <v>332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8"/>
        <v>0</v>
      </c>
    </row>
    <row r="107" spans="1:7" x14ac:dyDescent="0.25">
      <c r="A107" s="85" t="s">
        <v>333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8"/>
        <v>0</v>
      </c>
    </row>
    <row r="108" spans="1:7" x14ac:dyDescent="0.25">
      <c r="A108" s="85" t="s">
        <v>334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8"/>
        <v>0</v>
      </c>
    </row>
    <row r="109" spans="1:7" x14ac:dyDescent="0.25">
      <c r="A109" s="85" t="s">
        <v>335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8"/>
        <v>0</v>
      </c>
    </row>
    <row r="110" spans="1:7" x14ac:dyDescent="0.25">
      <c r="A110" s="85" t="s">
        <v>336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8"/>
        <v>0</v>
      </c>
    </row>
    <row r="111" spans="1:7" x14ac:dyDescent="0.25">
      <c r="A111" s="85" t="s">
        <v>337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8"/>
        <v>0</v>
      </c>
    </row>
    <row r="112" spans="1:7" x14ac:dyDescent="0.25">
      <c r="A112" s="85" t="s">
        <v>338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8"/>
        <v>0</v>
      </c>
    </row>
    <row r="113" spans="1:7" x14ac:dyDescent="0.25">
      <c r="A113" s="84" t="s">
        <v>339</v>
      </c>
      <c r="B113" s="83">
        <f t="shared" ref="B113:G113" si="29">SUM(B114:B122)</f>
        <v>0</v>
      </c>
      <c r="C113" s="83">
        <f t="shared" si="29"/>
        <v>0</v>
      </c>
      <c r="D113" s="83">
        <f t="shared" si="29"/>
        <v>0</v>
      </c>
      <c r="E113" s="83">
        <f t="shared" si="29"/>
        <v>0</v>
      </c>
      <c r="F113" s="83">
        <f t="shared" si="29"/>
        <v>0</v>
      </c>
      <c r="G113" s="83">
        <f t="shared" si="29"/>
        <v>0</v>
      </c>
    </row>
    <row r="114" spans="1:7" x14ac:dyDescent="0.25">
      <c r="A114" s="85" t="s">
        <v>340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341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30">D115-E115</f>
        <v>0</v>
      </c>
    </row>
    <row r="116" spans="1:7" x14ac:dyDescent="0.25">
      <c r="A116" s="85" t="s">
        <v>342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30"/>
        <v>0</v>
      </c>
    </row>
    <row r="117" spans="1:7" x14ac:dyDescent="0.25">
      <c r="A117" s="85" t="s">
        <v>343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30"/>
        <v>0</v>
      </c>
    </row>
    <row r="118" spans="1:7" x14ac:dyDescent="0.25">
      <c r="A118" s="85" t="s">
        <v>344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30"/>
        <v>0</v>
      </c>
    </row>
    <row r="119" spans="1:7" x14ac:dyDescent="0.25">
      <c r="A119" s="85" t="s">
        <v>345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30"/>
        <v>0</v>
      </c>
    </row>
    <row r="120" spans="1:7" x14ac:dyDescent="0.25">
      <c r="A120" s="85" t="s">
        <v>346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30"/>
        <v>0</v>
      </c>
    </row>
    <row r="121" spans="1:7" x14ac:dyDescent="0.25">
      <c r="A121" s="85" t="s">
        <v>347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30"/>
        <v>0</v>
      </c>
    </row>
    <row r="122" spans="1:7" x14ac:dyDescent="0.25">
      <c r="A122" s="85" t="s">
        <v>348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30"/>
        <v>0</v>
      </c>
    </row>
    <row r="123" spans="1:7" x14ac:dyDescent="0.25">
      <c r="A123" s="84" t="s">
        <v>349</v>
      </c>
      <c r="B123" s="83">
        <f t="shared" ref="B123:G123" si="31">SUM(B124:B132)</f>
        <v>3</v>
      </c>
      <c r="C123" s="83">
        <f t="shared" si="31"/>
        <v>0</v>
      </c>
      <c r="D123" s="83">
        <f t="shared" si="31"/>
        <v>3</v>
      </c>
      <c r="E123" s="83">
        <f t="shared" si="31"/>
        <v>0</v>
      </c>
      <c r="F123" s="83">
        <f t="shared" si="31"/>
        <v>0</v>
      </c>
      <c r="G123" s="83">
        <f t="shared" si="31"/>
        <v>3</v>
      </c>
    </row>
    <row r="124" spans="1:7" x14ac:dyDescent="0.25">
      <c r="A124" s="85" t="s">
        <v>350</v>
      </c>
      <c r="B124" s="168">
        <v>3</v>
      </c>
      <c r="C124" s="168">
        <v>0</v>
      </c>
      <c r="D124" s="167">
        <f t="shared" ref="D124" si="32">B124+C124</f>
        <v>3</v>
      </c>
      <c r="E124" s="168">
        <v>0</v>
      </c>
      <c r="F124" s="168">
        <v>0</v>
      </c>
      <c r="G124" s="167">
        <f t="shared" ref="G124" si="33">D124-E124</f>
        <v>3</v>
      </c>
    </row>
    <row r="125" spans="1:7" x14ac:dyDescent="0.25">
      <c r="A125" s="85" t="s">
        <v>351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34">D125-E125</f>
        <v>0</v>
      </c>
    </row>
    <row r="126" spans="1:7" x14ac:dyDescent="0.25">
      <c r="A126" s="85" t="s">
        <v>352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34"/>
        <v>0</v>
      </c>
    </row>
    <row r="127" spans="1:7" x14ac:dyDescent="0.25">
      <c r="A127" s="85" t="s">
        <v>353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34"/>
        <v>0</v>
      </c>
    </row>
    <row r="128" spans="1:7" x14ac:dyDescent="0.25">
      <c r="A128" s="85" t="s">
        <v>354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34"/>
        <v>0</v>
      </c>
    </row>
    <row r="129" spans="1:7" x14ac:dyDescent="0.25">
      <c r="A129" s="85" t="s">
        <v>355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34"/>
        <v>0</v>
      </c>
    </row>
    <row r="130" spans="1:7" x14ac:dyDescent="0.25">
      <c r="A130" s="85" t="s">
        <v>356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34"/>
        <v>0</v>
      </c>
    </row>
    <row r="131" spans="1:7" x14ac:dyDescent="0.25">
      <c r="A131" s="85" t="s">
        <v>357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34"/>
        <v>0</v>
      </c>
    </row>
    <row r="132" spans="1:7" x14ac:dyDescent="0.25">
      <c r="A132" s="85" t="s">
        <v>358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34"/>
        <v>0</v>
      </c>
    </row>
    <row r="133" spans="1:7" x14ac:dyDescent="0.25">
      <c r="A133" s="84" t="s">
        <v>359</v>
      </c>
      <c r="B133" s="83">
        <f t="shared" ref="B133:G133" si="35">SUM(B134:B136)</f>
        <v>0</v>
      </c>
      <c r="C133" s="83">
        <f t="shared" si="35"/>
        <v>0</v>
      </c>
      <c r="D133" s="83">
        <f t="shared" si="35"/>
        <v>0</v>
      </c>
      <c r="E133" s="83">
        <f t="shared" si="35"/>
        <v>0</v>
      </c>
      <c r="F133" s="83">
        <f t="shared" si="35"/>
        <v>0</v>
      </c>
      <c r="G133" s="83">
        <f t="shared" si="35"/>
        <v>0</v>
      </c>
    </row>
    <row r="134" spans="1:7" x14ac:dyDescent="0.25">
      <c r="A134" s="85" t="s">
        <v>360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361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6">D135-E135</f>
        <v>0</v>
      </c>
    </row>
    <row r="136" spans="1:7" x14ac:dyDescent="0.25">
      <c r="A136" s="85" t="s">
        <v>362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6"/>
        <v>0</v>
      </c>
    </row>
    <row r="137" spans="1:7" x14ac:dyDescent="0.25">
      <c r="A137" s="84" t="s">
        <v>363</v>
      </c>
      <c r="B137" s="83">
        <f t="shared" ref="B137:G137" si="37">SUM(B138:B142,B144:B145)</f>
        <v>0</v>
      </c>
      <c r="C137" s="83">
        <f t="shared" si="37"/>
        <v>0</v>
      </c>
      <c r="D137" s="83">
        <f t="shared" si="37"/>
        <v>0</v>
      </c>
      <c r="E137" s="83">
        <f t="shared" si="37"/>
        <v>0</v>
      </c>
      <c r="F137" s="83">
        <f t="shared" si="37"/>
        <v>0</v>
      </c>
      <c r="G137" s="83">
        <f t="shared" si="37"/>
        <v>0</v>
      </c>
    </row>
    <row r="138" spans="1:7" x14ac:dyDescent="0.25">
      <c r="A138" s="85" t="s">
        <v>364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365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8">D139-E139</f>
        <v>0</v>
      </c>
    </row>
    <row r="140" spans="1:7" x14ac:dyDescent="0.25">
      <c r="A140" s="85" t="s">
        <v>366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8"/>
        <v>0</v>
      </c>
    </row>
    <row r="141" spans="1:7" x14ac:dyDescent="0.25">
      <c r="A141" s="85" t="s">
        <v>367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8"/>
        <v>0</v>
      </c>
    </row>
    <row r="142" spans="1:7" x14ac:dyDescent="0.25">
      <c r="A142" s="85" t="s">
        <v>368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8"/>
        <v>0</v>
      </c>
    </row>
    <row r="143" spans="1:7" x14ac:dyDescent="0.25">
      <c r="A143" s="85" t="s">
        <v>369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8"/>
        <v>0</v>
      </c>
    </row>
    <row r="144" spans="1:7" x14ac:dyDescent="0.25">
      <c r="A144" s="85" t="s">
        <v>370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8"/>
        <v>0</v>
      </c>
    </row>
    <row r="145" spans="1:7" x14ac:dyDescent="0.25">
      <c r="A145" s="85" t="s">
        <v>371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8"/>
        <v>0</v>
      </c>
    </row>
    <row r="146" spans="1:7" x14ac:dyDescent="0.25">
      <c r="A146" s="84" t="s">
        <v>372</v>
      </c>
      <c r="B146" s="83">
        <f t="shared" ref="B146:G146" si="39">SUM(B147:B149)</f>
        <v>0</v>
      </c>
      <c r="C146" s="83">
        <f t="shared" si="39"/>
        <v>0</v>
      </c>
      <c r="D146" s="83">
        <f t="shared" si="39"/>
        <v>0</v>
      </c>
      <c r="E146" s="83">
        <f t="shared" si="39"/>
        <v>0</v>
      </c>
      <c r="F146" s="83">
        <f t="shared" si="39"/>
        <v>0</v>
      </c>
      <c r="G146" s="83">
        <f t="shared" si="39"/>
        <v>0</v>
      </c>
    </row>
    <row r="147" spans="1:7" x14ac:dyDescent="0.25">
      <c r="A147" s="85" t="s">
        <v>373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374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40">D148-E148</f>
        <v>0</v>
      </c>
    </row>
    <row r="149" spans="1:7" x14ac:dyDescent="0.25">
      <c r="A149" s="85" t="s">
        <v>375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40"/>
        <v>0</v>
      </c>
    </row>
    <row r="150" spans="1:7" x14ac:dyDescent="0.25">
      <c r="A150" s="84" t="s">
        <v>376</v>
      </c>
      <c r="B150" s="83">
        <f t="shared" ref="B150:G150" si="41">SUM(B151:B157)</f>
        <v>0</v>
      </c>
      <c r="C150" s="83">
        <f t="shared" si="41"/>
        <v>0</v>
      </c>
      <c r="D150" s="83">
        <f t="shared" si="41"/>
        <v>0</v>
      </c>
      <c r="E150" s="83">
        <f t="shared" si="41"/>
        <v>0</v>
      </c>
      <c r="F150" s="83">
        <f t="shared" si="41"/>
        <v>0</v>
      </c>
      <c r="G150" s="83">
        <f t="shared" si="41"/>
        <v>0</v>
      </c>
    </row>
    <row r="151" spans="1:7" x14ac:dyDescent="0.25">
      <c r="A151" s="85" t="s">
        <v>377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378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42">D152-E152</f>
        <v>0</v>
      </c>
    </row>
    <row r="153" spans="1:7" x14ac:dyDescent="0.25">
      <c r="A153" s="85" t="s">
        <v>379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42"/>
        <v>0</v>
      </c>
    </row>
    <row r="154" spans="1:7" x14ac:dyDescent="0.25">
      <c r="A154" s="87" t="s">
        <v>380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42"/>
        <v>0</v>
      </c>
    </row>
    <row r="155" spans="1:7" x14ac:dyDescent="0.25">
      <c r="A155" s="85" t="s">
        <v>381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42"/>
        <v>0</v>
      </c>
    </row>
    <row r="156" spans="1:7" x14ac:dyDescent="0.25">
      <c r="A156" s="85" t="s">
        <v>382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42"/>
        <v>0</v>
      </c>
    </row>
    <row r="157" spans="1:7" x14ac:dyDescent="0.25">
      <c r="A157" s="85" t="s">
        <v>383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42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385</v>
      </c>
      <c r="B159" s="90">
        <f t="shared" ref="B159:G159" si="43">B9+B84</f>
        <v>3002330</v>
      </c>
      <c r="C159" s="90">
        <f t="shared" si="43"/>
        <v>181814.28</v>
      </c>
      <c r="D159" s="90">
        <f t="shared" si="43"/>
        <v>3184144.28</v>
      </c>
      <c r="E159" s="90">
        <f t="shared" si="43"/>
        <v>1229669.01</v>
      </c>
      <c r="F159" s="90">
        <f t="shared" si="43"/>
        <v>1229669.01</v>
      </c>
      <c r="G159" s="90">
        <f t="shared" si="43"/>
        <v>1954475.2699999998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9 B39:G41 B49:G57 B48:F48 B59:G61 B58:F58 B63:G70 B62:F62 B71:F92 B94:F123 B93:C93 E93:F93 B44:G47 B125:F159" unlockedFormula="1"/>
    <ignoredError sqref="G48 G58 G62 G71:G123 G125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F16" sqref="F16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0" t="s">
        <v>386</v>
      </c>
      <c r="B1" s="191"/>
      <c r="C1" s="191"/>
      <c r="D1" s="191"/>
      <c r="E1" s="191"/>
      <c r="F1" s="191"/>
      <c r="G1" s="192"/>
    </row>
    <row r="2" spans="1:7" ht="15" customHeight="1" x14ac:dyDescent="0.25">
      <c r="A2" s="110" t="str">
        <f>'Formato 1'!A2</f>
        <v xml:space="preserve"> Casa de la Cultura, Moroleón,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01 de Enero al 30 de Junio de 2025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85" t="s">
        <v>6</v>
      </c>
      <c r="B7" s="187" t="s">
        <v>304</v>
      </c>
      <c r="C7" s="187"/>
      <c r="D7" s="187"/>
      <c r="E7" s="187"/>
      <c r="F7" s="187"/>
      <c r="G7" s="189" t="s">
        <v>305</v>
      </c>
    </row>
    <row r="8" spans="1:7" ht="30" x14ac:dyDescent="0.25">
      <c r="A8" s="186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88"/>
    </row>
    <row r="9" spans="1:7" ht="15.75" customHeight="1" x14ac:dyDescent="0.25">
      <c r="A9" s="26" t="s">
        <v>388</v>
      </c>
      <c r="B9" s="30">
        <f>SUM(B10:B17)</f>
        <v>3002330</v>
      </c>
      <c r="C9" s="30">
        <f t="shared" ref="C9:G9" si="0">SUM(C10:C17)</f>
        <v>181814.28</v>
      </c>
      <c r="D9" s="30">
        <f t="shared" si="0"/>
        <v>3184144.28</v>
      </c>
      <c r="E9" s="30">
        <f t="shared" si="0"/>
        <v>1229669.01</v>
      </c>
      <c r="F9" s="30">
        <f t="shared" si="0"/>
        <v>1229669.01</v>
      </c>
      <c r="G9" s="30">
        <f t="shared" si="0"/>
        <v>1954475.2699999998</v>
      </c>
    </row>
    <row r="10" spans="1:7" x14ac:dyDescent="0.25">
      <c r="A10" s="63" t="s">
        <v>389</v>
      </c>
      <c r="B10" s="169">
        <v>3002330</v>
      </c>
      <c r="C10" s="169">
        <v>181814.28</v>
      </c>
      <c r="D10" s="170">
        <f>B10+C10</f>
        <v>3184144.28</v>
      </c>
      <c r="E10" s="169">
        <v>1229669.01</v>
      </c>
      <c r="F10" s="169">
        <v>1229669.01</v>
      </c>
      <c r="G10" s="170">
        <f>D10-E10</f>
        <v>1954475.2699999998</v>
      </c>
    </row>
    <row r="11" spans="1:7" x14ac:dyDescent="0.25">
      <c r="A11" s="63" t="s">
        <v>390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391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392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393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394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153</v>
      </c>
      <c r="B18" s="49"/>
      <c r="C18" s="49"/>
      <c r="D18" s="49"/>
      <c r="E18" s="49"/>
      <c r="F18" s="49"/>
      <c r="G18" s="49"/>
    </row>
    <row r="19" spans="1:7" x14ac:dyDescent="0.25">
      <c r="A19" s="3" t="s">
        <v>397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389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390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391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392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393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396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153</v>
      </c>
      <c r="B28" s="49"/>
      <c r="C28" s="49"/>
      <c r="D28" s="49"/>
      <c r="E28" s="49"/>
      <c r="F28" s="49"/>
      <c r="G28" s="49"/>
    </row>
    <row r="29" spans="1:7" x14ac:dyDescent="0.25">
      <c r="A29" s="3" t="s">
        <v>385</v>
      </c>
      <c r="B29" s="4">
        <f>SUM(B19,B9)</f>
        <v>3002330</v>
      </c>
      <c r="C29" s="4">
        <f t="shared" ref="C29:G29" si="2">SUM(C19,C9)</f>
        <v>181814.28</v>
      </c>
      <c r="D29" s="4">
        <f t="shared" si="2"/>
        <v>3184144.28</v>
      </c>
      <c r="E29" s="4">
        <f t="shared" si="2"/>
        <v>1229669.01</v>
      </c>
      <c r="F29" s="4">
        <f t="shared" si="2"/>
        <v>1229669.01</v>
      </c>
      <c r="G29" s="4">
        <f t="shared" si="2"/>
        <v>1954475.2699999998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1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46" zoomScale="75" zoomScaleNormal="75" workbookViewId="0">
      <selection activeCell="B23" sqref="B23:G2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6" t="s">
        <v>398</v>
      </c>
      <c r="B1" s="197"/>
      <c r="C1" s="197"/>
      <c r="D1" s="197"/>
      <c r="E1" s="197"/>
      <c r="F1" s="197"/>
      <c r="G1" s="197"/>
    </row>
    <row r="2" spans="1:7" x14ac:dyDescent="0.25">
      <c r="A2" s="110" t="str">
        <f>'Formato 1'!A2</f>
        <v xml:space="preserve"> Casa de la Cultura, Moroleón,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399</v>
      </c>
      <c r="B3" s="114"/>
      <c r="C3" s="114"/>
      <c r="D3" s="114"/>
      <c r="E3" s="114"/>
      <c r="F3" s="114"/>
      <c r="G3" s="115"/>
    </row>
    <row r="4" spans="1:7" x14ac:dyDescent="0.25">
      <c r="A4" s="113" t="s">
        <v>400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01 de Enero al 30 de Junio de 2025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85" t="s">
        <v>6</v>
      </c>
      <c r="B7" s="193" t="s">
        <v>304</v>
      </c>
      <c r="C7" s="194"/>
      <c r="D7" s="194"/>
      <c r="E7" s="194"/>
      <c r="F7" s="195"/>
      <c r="G7" s="189" t="s">
        <v>401</v>
      </c>
    </row>
    <row r="8" spans="1:7" ht="30" x14ac:dyDescent="0.25">
      <c r="A8" s="186"/>
      <c r="B8" s="25" t="s">
        <v>306</v>
      </c>
      <c r="C8" s="7" t="s">
        <v>402</v>
      </c>
      <c r="D8" s="25" t="s">
        <v>308</v>
      </c>
      <c r="E8" s="25" t="s">
        <v>192</v>
      </c>
      <c r="F8" s="32" t="s">
        <v>209</v>
      </c>
      <c r="G8" s="188"/>
    </row>
    <row r="9" spans="1:7" ht="16.5" customHeight="1" x14ac:dyDescent="0.25">
      <c r="A9" s="26" t="s">
        <v>403</v>
      </c>
      <c r="B9" s="30">
        <f>SUM(B10,B19,B27,B37)</f>
        <v>3002330</v>
      </c>
      <c r="C9" s="30">
        <f t="shared" ref="C9:G9" si="0">SUM(C10,C19,C27,C37)</f>
        <v>181814.28</v>
      </c>
      <c r="D9" s="30">
        <f t="shared" si="0"/>
        <v>3184144.28</v>
      </c>
      <c r="E9" s="30">
        <f t="shared" si="0"/>
        <v>1229669.01</v>
      </c>
      <c r="F9" s="30">
        <f t="shared" si="0"/>
        <v>1229669.01</v>
      </c>
      <c r="G9" s="30">
        <f t="shared" si="0"/>
        <v>1954475.2699999998</v>
      </c>
    </row>
    <row r="10" spans="1:7" ht="15" customHeight="1" x14ac:dyDescent="0.25">
      <c r="A10" s="58" t="s">
        <v>404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405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413</v>
      </c>
      <c r="B19" s="171">
        <f>SUM(B20:B26)</f>
        <v>3002330</v>
      </c>
      <c r="C19" s="171">
        <f t="shared" ref="C19:G19" si="2">SUM(C20:C26)</f>
        <v>181814.28</v>
      </c>
      <c r="D19" s="171">
        <f t="shared" si="2"/>
        <v>3184144.28</v>
      </c>
      <c r="E19" s="171">
        <f t="shared" si="2"/>
        <v>1229669.01</v>
      </c>
      <c r="F19" s="171">
        <f t="shared" si="2"/>
        <v>1229669.01</v>
      </c>
      <c r="G19" s="171">
        <f t="shared" si="2"/>
        <v>1954475.2699999998</v>
      </c>
    </row>
    <row r="20" spans="1:7" x14ac:dyDescent="0.25">
      <c r="A20" s="77" t="s">
        <v>414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417</v>
      </c>
      <c r="B23" s="172">
        <v>3002330</v>
      </c>
      <c r="C23" s="172">
        <v>181814.28</v>
      </c>
      <c r="D23" s="171">
        <f t="shared" ref="D23" si="3">B23+C23</f>
        <v>3184144.28</v>
      </c>
      <c r="E23" s="172">
        <v>1229669.01</v>
      </c>
      <c r="F23" s="172">
        <v>1229669.01</v>
      </c>
      <c r="G23" s="171">
        <f t="shared" ref="G23" si="4">D23-E23</f>
        <v>1954475.2699999998</v>
      </c>
    </row>
    <row r="24" spans="1:7" x14ac:dyDescent="0.25">
      <c r="A24" s="77" t="s">
        <v>418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421</v>
      </c>
      <c r="B27" s="47">
        <f>SUM(B28:B36)</f>
        <v>0</v>
      </c>
      <c r="C27" s="47">
        <f t="shared" ref="C27:G27" si="5">SUM(C28:C36)</f>
        <v>0</v>
      </c>
      <c r="D27" s="47">
        <f t="shared" si="5"/>
        <v>0</v>
      </c>
      <c r="E27" s="47">
        <f t="shared" si="5"/>
        <v>0</v>
      </c>
      <c r="F27" s="47">
        <f t="shared" si="5"/>
        <v>0</v>
      </c>
      <c r="G27" s="47">
        <f t="shared" si="5"/>
        <v>0</v>
      </c>
    </row>
    <row r="28" spans="1:7" x14ac:dyDescent="0.25">
      <c r="A28" s="80" t="s">
        <v>422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431</v>
      </c>
      <c r="B37" s="47">
        <f>SUM(B38:B41)</f>
        <v>0</v>
      </c>
      <c r="C37" s="47">
        <f t="shared" ref="C37:G37" si="6">SUM(C38:C41)</f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80" t="s">
        <v>432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435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436</v>
      </c>
      <c r="B43" s="4">
        <f>SUM(B44,B53,B61,B71)</f>
        <v>0</v>
      </c>
      <c r="C43" s="4">
        <f t="shared" ref="C43:G43" si="7">SUM(C44,C53,C61,C71)</f>
        <v>0</v>
      </c>
      <c r="D43" s="4">
        <f t="shared" si="7"/>
        <v>0</v>
      </c>
      <c r="E43" s="4">
        <f t="shared" si="7"/>
        <v>0</v>
      </c>
      <c r="F43" s="4">
        <f t="shared" si="7"/>
        <v>0</v>
      </c>
      <c r="G43" s="4">
        <f t="shared" si="7"/>
        <v>0</v>
      </c>
    </row>
    <row r="44" spans="1:7" x14ac:dyDescent="0.25">
      <c r="A44" s="58" t="s">
        <v>404</v>
      </c>
      <c r="B44" s="47">
        <f>SUM(B45:B52)</f>
        <v>0</v>
      </c>
      <c r="C44" s="47">
        <f t="shared" ref="C44:G44" si="8">SUM(C45:C52)</f>
        <v>0</v>
      </c>
      <c r="D44" s="47">
        <f t="shared" si="8"/>
        <v>0</v>
      </c>
      <c r="E44" s="47">
        <f t="shared" si="8"/>
        <v>0</v>
      </c>
      <c r="F44" s="47">
        <f t="shared" si="8"/>
        <v>0</v>
      </c>
      <c r="G44" s="47">
        <f t="shared" si="8"/>
        <v>0</v>
      </c>
    </row>
    <row r="45" spans="1:7" x14ac:dyDescent="0.25">
      <c r="A45" s="80" t="s">
        <v>405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413</v>
      </c>
      <c r="B53" s="47">
        <f>SUM(B54:B60)</f>
        <v>0</v>
      </c>
      <c r="C53" s="47">
        <f t="shared" ref="C53:G53" si="9">SUM(C54:C60)</f>
        <v>0</v>
      </c>
      <c r="D53" s="47">
        <f t="shared" si="9"/>
        <v>0</v>
      </c>
      <c r="E53" s="47">
        <f t="shared" si="9"/>
        <v>0</v>
      </c>
      <c r="F53" s="47">
        <f t="shared" si="9"/>
        <v>0</v>
      </c>
      <c r="G53" s="47">
        <f t="shared" si="9"/>
        <v>0</v>
      </c>
    </row>
    <row r="54" spans="1:7" x14ac:dyDescent="0.25">
      <c r="A54" s="80" t="s">
        <v>414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421</v>
      </c>
      <c r="B61" s="47">
        <f>SUM(B62:B70)</f>
        <v>0</v>
      </c>
      <c r="C61" s="47">
        <f t="shared" ref="C61:G61" si="10">SUM(C62:C70)</f>
        <v>0</v>
      </c>
      <c r="D61" s="47">
        <f t="shared" si="10"/>
        <v>0</v>
      </c>
      <c r="E61" s="47">
        <f t="shared" si="10"/>
        <v>0</v>
      </c>
      <c r="F61" s="47">
        <f t="shared" si="10"/>
        <v>0</v>
      </c>
      <c r="G61" s="47">
        <f t="shared" si="10"/>
        <v>0</v>
      </c>
    </row>
    <row r="62" spans="1:7" x14ac:dyDescent="0.25">
      <c r="A62" s="80" t="s">
        <v>422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431</v>
      </c>
      <c r="B71" s="47">
        <f>SUM(B72:B75)</f>
        <v>0</v>
      </c>
      <c r="C71" s="47">
        <f t="shared" ref="C71:G71" si="11">SUM(C72:C75)</f>
        <v>0</v>
      </c>
      <c r="D71" s="47">
        <f t="shared" si="11"/>
        <v>0</v>
      </c>
      <c r="E71" s="47">
        <f t="shared" si="11"/>
        <v>0</v>
      </c>
      <c r="F71" s="47">
        <f t="shared" si="11"/>
        <v>0</v>
      </c>
      <c r="G71" s="47">
        <f t="shared" si="11"/>
        <v>0</v>
      </c>
    </row>
    <row r="72" spans="1:7" x14ac:dyDescent="0.25">
      <c r="A72" s="80" t="s">
        <v>432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385</v>
      </c>
      <c r="B77" s="4">
        <f>B43+B9</f>
        <v>3002330</v>
      </c>
      <c r="C77" s="4">
        <f t="shared" ref="C77:G77" si="12">C43+C9</f>
        <v>181814.28</v>
      </c>
      <c r="D77" s="4">
        <f t="shared" si="12"/>
        <v>3184144.28</v>
      </c>
      <c r="E77" s="4">
        <f t="shared" si="12"/>
        <v>1229669.01</v>
      </c>
      <c r="F77" s="4">
        <f t="shared" si="12"/>
        <v>1229669.01</v>
      </c>
      <c r="G77" s="4">
        <f t="shared" si="12"/>
        <v>1954475.2699999998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8 B20:G22 B2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B10" sqref="B10: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0" t="s">
        <v>437</v>
      </c>
      <c r="B1" s="179"/>
      <c r="C1" s="179"/>
      <c r="D1" s="179"/>
      <c r="E1" s="179"/>
      <c r="F1" s="179"/>
      <c r="G1" s="180"/>
    </row>
    <row r="2" spans="1:7" x14ac:dyDescent="0.25">
      <c r="A2" s="110" t="str">
        <f>'Formato 1'!A2</f>
        <v xml:space="preserve"> Casa de la Cultura, Moroleón,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302</v>
      </c>
      <c r="B3" s="114"/>
      <c r="C3" s="114"/>
      <c r="D3" s="114"/>
      <c r="E3" s="114"/>
      <c r="F3" s="114"/>
      <c r="G3" s="115"/>
    </row>
    <row r="4" spans="1:7" x14ac:dyDescent="0.25">
      <c r="A4" s="113" t="s">
        <v>438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01 de Enero al 30 de Junio de 2025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85" t="s">
        <v>439</v>
      </c>
      <c r="B7" s="188" t="s">
        <v>304</v>
      </c>
      <c r="C7" s="188"/>
      <c r="D7" s="188"/>
      <c r="E7" s="188"/>
      <c r="F7" s="188"/>
      <c r="G7" s="188" t="s">
        <v>305</v>
      </c>
    </row>
    <row r="8" spans="1:7" ht="30" x14ac:dyDescent="0.25">
      <c r="A8" s="186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98"/>
    </row>
    <row r="9" spans="1:7" ht="15.75" customHeight="1" x14ac:dyDescent="0.25">
      <c r="A9" s="26" t="s">
        <v>440</v>
      </c>
      <c r="B9" s="119">
        <f>SUM(B10,B11,B12,B15,B16,B19)</f>
        <v>2616424.4</v>
      </c>
      <c r="C9" s="119">
        <f t="shared" ref="C9:G9" si="0">SUM(C10,C11,C12,C15,C16,C19)</f>
        <v>0</v>
      </c>
      <c r="D9" s="119">
        <f t="shared" si="0"/>
        <v>2616424.4</v>
      </c>
      <c r="E9" s="119">
        <f t="shared" si="0"/>
        <v>1044327.64</v>
      </c>
      <c r="F9" s="119">
        <f t="shared" si="0"/>
        <v>1044327.64</v>
      </c>
      <c r="G9" s="119">
        <f t="shared" si="0"/>
        <v>1572096.7599999998</v>
      </c>
    </row>
    <row r="10" spans="1:7" x14ac:dyDescent="0.25">
      <c r="A10" s="58" t="s">
        <v>441</v>
      </c>
      <c r="B10" s="173">
        <v>2616424.4</v>
      </c>
      <c r="C10" s="173">
        <v>0</v>
      </c>
      <c r="D10" s="174">
        <f>B10+C10</f>
        <v>2616424.4</v>
      </c>
      <c r="E10" s="173">
        <v>1044327.64</v>
      </c>
      <c r="F10" s="173">
        <v>1044327.64</v>
      </c>
      <c r="G10" s="174">
        <f>D10-E10</f>
        <v>1572096.7599999998</v>
      </c>
    </row>
    <row r="11" spans="1:7" ht="15.75" customHeight="1" x14ac:dyDescent="0.25">
      <c r="A11" s="58" t="s">
        <v>442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443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445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446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447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451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443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447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449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452</v>
      </c>
      <c r="B33" s="119">
        <f>B21+B9</f>
        <v>2616424.4</v>
      </c>
      <c r="C33" s="119">
        <f t="shared" ref="C33:G33" si="8">C21+C9</f>
        <v>0</v>
      </c>
      <c r="D33" s="119">
        <f t="shared" si="8"/>
        <v>2616424.4</v>
      </c>
      <c r="E33" s="119">
        <f t="shared" si="8"/>
        <v>1044327.64</v>
      </c>
      <c r="F33" s="119">
        <f t="shared" si="8"/>
        <v>1044327.64</v>
      </c>
      <c r="G33" s="119">
        <f t="shared" si="8"/>
        <v>1572096.7599999998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E12" sqref="E12:G1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0" t="s">
        <v>453</v>
      </c>
      <c r="B1" s="179"/>
      <c r="C1" s="179"/>
      <c r="D1" s="179"/>
      <c r="E1" s="179"/>
      <c r="F1" s="179"/>
      <c r="G1" s="180"/>
    </row>
    <row r="2" spans="1:7" x14ac:dyDescent="0.25">
      <c r="A2" s="181" t="str">
        <f>'Formato 1'!A2</f>
        <v xml:space="preserve"> Casa de la Cultura, Moroleón, Gto.</v>
      </c>
      <c r="B2" s="182"/>
      <c r="C2" s="182"/>
      <c r="D2" s="182"/>
      <c r="E2" s="182"/>
      <c r="F2" s="182"/>
      <c r="G2" s="183"/>
    </row>
    <row r="3" spans="1:7" x14ac:dyDescent="0.25">
      <c r="A3" s="199" t="s">
        <v>454</v>
      </c>
      <c r="B3" s="200"/>
      <c r="C3" s="200"/>
      <c r="D3" s="200"/>
      <c r="E3" s="200"/>
      <c r="F3" s="200"/>
      <c r="G3" s="201"/>
    </row>
    <row r="4" spans="1:7" x14ac:dyDescent="0.25">
      <c r="A4" s="199" t="s">
        <v>2</v>
      </c>
      <c r="B4" s="200"/>
      <c r="C4" s="200"/>
      <c r="D4" s="200"/>
      <c r="E4" s="200"/>
      <c r="F4" s="200"/>
      <c r="G4" s="201"/>
    </row>
    <row r="5" spans="1:7" x14ac:dyDescent="0.25">
      <c r="A5" s="193" t="s">
        <v>455</v>
      </c>
      <c r="B5" s="194"/>
      <c r="C5" s="194"/>
      <c r="D5" s="194"/>
      <c r="E5" s="194"/>
      <c r="F5" s="194"/>
      <c r="G5" s="195"/>
    </row>
    <row r="6" spans="1:7" ht="30" x14ac:dyDescent="0.25">
      <c r="A6" s="139" t="s">
        <v>456</v>
      </c>
      <c r="B6" s="7" t="s">
        <v>457</v>
      </c>
      <c r="C6" s="33" t="s">
        <v>458</v>
      </c>
      <c r="D6" s="33" t="s">
        <v>459</v>
      </c>
      <c r="E6" s="33" t="s">
        <v>460</v>
      </c>
      <c r="F6" s="33" t="s">
        <v>461</v>
      </c>
      <c r="G6" s="33" t="s">
        <v>462</v>
      </c>
    </row>
    <row r="7" spans="1:7" ht="15.75" customHeight="1" x14ac:dyDescent="0.25">
      <c r="A7" s="26" t="s">
        <v>463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2793093.1200000001</v>
      </c>
      <c r="F7" s="119">
        <f t="shared" si="0"/>
        <v>2868967.14</v>
      </c>
      <c r="G7" s="119">
        <f t="shared" si="0"/>
        <v>2982164.5</v>
      </c>
    </row>
    <row r="8" spans="1:7" x14ac:dyDescent="0.25">
      <c r="A8" s="58" t="s">
        <v>464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468</v>
      </c>
      <c r="B12" s="75">
        <v>0</v>
      </c>
      <c r="C12" s="75">
        <v>0</v>
      </c>
      <c r="D12" s="75">
        <v>0</v>
      </c>
      <c r="E12" s="177">
        <v>5172.91</v>
      </c>
      <c r="F12" s="177">
        <v>1554.67</v>
      </c>
      <c r="G12" s="177">
        <v>0</v>
      </c>
    </row>
    <row r="13" spans="1:7" x14ac:dyDescent="0.25">
      <c r="A13" s="58" t="s">
        <v>469</v>
      </c>
      <c r="B13" s="75">
        <v>0</v>
      </c>
      <c r="C13" s="75">
        <v>0</v>
      </c>
      <c r="D13" s="75">
        <v>0</v>
      </c>
      <c r="E13" s="177">
        <v>0</v>
      </c>
      <c r="F13" s="177">
        <v>0</v>
      </c>
      <c r="G13" s="177">
        <v>0</v>
      </c>
    </row>
    <row r="14" spans="1:7" x14ac:dyDescent="0.25">
      <c r="A14" s="59" t="s">
        <v>470</v>
      </c>
      <c r="B14" s="175">
        <v>0</v>
      </c>
      <c r="C14" s="75">
        <v>0</v>
      </c>
      <c r="D14" s="75">
        <v>0</v>
      </c>
      <c r="E14" s="177">
        <v>334574.5</v>
      </c>
      <c r="F14" s="177">
        <v>319998.51</v>
      </c>
      <c r="G14" s="177">
        <v>343133.5</v>
      </c>
    </row>
    <row r="15" spans="1:7" x14ac:dyDescent="0.25">
      <c r="A15" s="58" t="s">
        <v>471</v>
      </c>
      <c r="B15" s="75">
        <v>0</v>
      </c>
      <c r="C15" s="75">
        <v>0</v>
      </c>
      <c r="D15" s="75">
        <v>0</v>
      </c>
      <c r="E15" s="177">
        <v>0</v>
      </c>
      <c r="F15" s="177">
        <v>0</v>
      </c>
      <c r="G15" s="177">
        <v>0</v>
      </c>
    </row>
    <row r="16" spans="1:7" x14ac:dyDescent="0.25">
      <c r="A16" s="58" t="s">
        <v>472</v>
      </c>
      <c r="B16" s="75">
        <v>0</v>
      </c>
      <c r="C16" s="75">
        <v>0</v>
      </c>
      <c r="D16" s="75">
        <v>0</v>
      </c>
      <c r="E16" s="177">
        <v>0</v>
      </c>
      <c r="F16" s="177">
        <v>0</v>
      </c>
      <c r="G16" s="177">
        <v>0</v>
      </c>
    </row>
    <row r="17" spans="1:7" x14ac:dyDescent="0.25">
      <c r="A17" s="58" t="s">
        <v>473</v>
      </c>
      <c r="B17" s="176">
        <v>0</v>
      </c>
      <c r="C17" s="75">
        <v>0</v>
      </c>
      <c r="D17" s="75">
        <v>0</v>
      </c>
      <c r="E17" s="177">
        <v>2453345.71</v>
      </c>
      <c r="F17" s="177">
        <v>2547413.96</v>
      </c>
      <c r="G17" s="177">
        <v>2639031</v>
      </c>
    </row>
    <row r="18" spans="1:7" x14ac:dyDescent="0.25">
      <c r="A18" s="58" t="s">
        <v>474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476</v>
      </c>
      <c r="B20" s="75"/>
      <c r="C20" s="75"/>
      <c r="D20" s="75"/>
      <c r="E20" s="75"/>
      <c r="F20" s="75"/>
      <c r="G20" s="75"/>
    </row>
    <row r="21" spans="1:7" x14ac:dyDescent="0.25">
      <c r="A21" s="3" t="s">
        <v>477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480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476</v>
      </c>
      <c r="B27" s="76"/>
      <c r="C27" s="76"/>
      <c r="D27" s="76"/>
      <c r="E27" s="76"/>
      <c r="F27" s="76"/>
      <c r="G27" s="76"/>
    </row>
    <row r="28" spans="1:7" x14ac:dyDescent="0.25">
      <c r="A28" s="3" t="s">
        <v>483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476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485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2793093.1200000001</v>
      </c>
      <c r="F31" s="119">
        <f t="shared" si="3"/>
        <v>2868967.14</v>
      </c>
      <c r="G31" s="119">
        <f t="shared" si="3"/>
        <v>2982164.5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297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486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487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 E12:G1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5:D16 C14:D14 B18:G31 C17:D17 B12:D1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E21" sqref="E2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0" t="s">
        <v>488</v>
      </c>
      <c r="B1" s="179"/>
      <c r="C1" s="179"/>
      <c r="D1" s="179"/>
      <c r="E1" s="179"/>
      <c r="F1" s="179"/>
      <c r="G1" s="180"/>
    </row>
    <row r="2" spans="1:7" x14ac:dyDescent="0.25">
      <c r="A2" s="181" t="str">
        <f>'Formato 1'!A2</f>
        <v xml:space="preserve"> Casa de la Cultura, Moroleón, Gto.</v>
      </c>
      <c r="B2" s="182"/>
      <c r="C2" s="182"/>
      <c r="D2" s="182"/>
      <c r="E2" s="182"/>
      <c r="F2" s="182"/>
      <c r="G2" s="183"/>
    </row>
    <row r="3" spans="1:7" x14ac:dyDescent="0.25">
      <c r="A3" s="199" t="s">
        <v>489</v>
      </c>
      <c r="B3" s="200"/>
      <c r="C3" s="200"/>
      <c r="D3" s="200"/>
      <c r="E3" s="200"/>
      <c r="F3" s="200"/>
      <c r="G3" s="201"/>
    </row>
    <row r="4" spans="1:7" x14ac:dyDescent="0.25">
      <c r="A4" s="199" t="s">
        <v>2</v>
      </c>
      <c r="B4" s="200"/>
      <c r="C4" s="200"/>
      <c r="D4" s="200"/>
      <c r="E4" s="200"/>
      <c r="F4" s="200"/>
      <c r="G4" s="201"/>
    </row>
    <row r="5" spans="1:7" x14ac:dyDescent="0.25">
      <c r="A5" s="193" t="s">
        <v>455</v>
      </c>
      <c r="B5" s="194"/>
      <c r="C5" s="194"/>
      <c r="D5" s="194"/>
      <c r="E5" s="194"/>
      <c r="F5" s="194"/>
      <c r="G5" s="195"/>
    </row>
    <row r="6" spans="1:7" ht="30" x14ac:dyDescent="0.25">
      <c r="A6" s="139" t="s">
        <v>456</v>
      </c>
      <c r="B6" s="7" t="s">
        <v>457</v>
      </c>
      <c r="C6" s="33" t="s">
        <v>458</v>
      </c>
      <c r="D6" s="33" t="s">
        <v>459</v>
      </c>
      <c r="E6" s="33" t="s">
        <v>460</v>
      </c>
      <c r="F6" s="33" t="s">
        <v>461</v>
      </c>
      <c r="G6" s="33" t="s">
        <v>462</v>
      </c>
    </row>
    <row r="7" spans="1:7" ht="15.75" customHeight="1" x14ac:dyDescent="0.25">
      <c r="A7" s="26" t="s">
        <v>490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-1820396.1800000002</v>
      </c>
      <c r="F7" s="119">
        <f t="shared" si="0"/>
        <v>-2836042.8699999996</v>
      </c>
      <c r="G7" s="119">
        <f t="shared" si="0"/>
        <v>-2876707.43</v>
      </c>
    </row>
    <row r="8" spans="1:7" x14ac:dyDescent="0.25">
      <c r="A8" s="58" t="s">
        <v>491</v>
      </c>
      <c r="B8" s="75">
        <v>0</v>
      </c>
      <c r="C8" s="75">
        <v>0</v>
      </c>
      <c r="D8" s="75">
        <v>0</v>
      </c>
      <c r="E8" s="177">
        <v>-1410482.04</v>
      </c>
      <c r="F8" s="177">
        <v>-2360368.2999999998</v>
      </c>
      <c r="G8" s="177">
        <v>-2538402.62</v>
      </c>
    </row>
    <row r="9" spans="1:7" ht="15.75" customHeight="1" x14ac:dyDescent="0.25">
      <c r="A9" s="58" t="s">
        <v>492</v>
      </c>
      <c r="B9" s="75">
        <v>0</v>
      </c>
      <c r="C9" s="75">
        <v>0</v>
      </c>
      <c r="D9" s="75">
        <v>0</v>
      </c>
      <c r="E9" s="177">
        <v>-51663.87</v>
      </c>
      <c r="F9" s="177">
        <v>-43779.9</v>
      </c>
      <c r="G9" s="177">
        <v>-37778.43</v>
      </c>
    </row>
    <row r="10" spans="1:7" x14ac:dyDescent="0.25">
      <c r="A10" s="58" t="s">
        <v>493</v>
      </c>
      <c r="B10" s="75">
        <v>0</v>
      </c>
      <c r="C10" s="75">
        <v>0</v>
      </c>
      <c r="D10" s="75">
        <v>0</v>
      </c>
      <c r="E10" s="177">
        <v>-277187.77</v>
      </c>
      <c r="F10" s="177">
        <v>-382736.67</v>
      </c>
      <c r="G10" s="177">
        <v>-240933.88</v>
      </c>
    </row>
    <row r="11" spans="1:7" x14ac:dyDescent="0.25">
      <c r="A11" s="58" t="s">
        <v>494</v>
      </c>
      <c r="B11" s="75">
        <v>0</v>
      </c>
      <c r="C11" s="75">
        <v>0</v>
      </c>
      <c r="D11" s="75">
        <v>0</v>
      </c>
      <c r="E11" s="177">
        <v>-62562.5</v>
      </c>
      <c r="F11" s="177">
        <v>-49158</v>
      </c>
      <c r="G11" s="177">
        <v>-59589.5</v>
      </c>
    </row>
    <row r="12" spans="1:7" x14ac:dyDescent="0.25">
      <c r="A12" s="58" t="s">
        <v>495</v>
      </c>
      <c r="B12" s="75">
        <v>0</v>
      </c>
      <c r="C12" s="75">
        <v>0</v>
      </c>
      <c r="D12" s="75">
        <v>0</v>
      </c>
      <c r="E12" s="177">
        <v>-18500</v>
      </c>
      <c r="F12" s="177">
        <v>0</v>
      </c>
      <c r="G12" s="177">
        <v>-3</v>
      </c>
    </row>
    <row r="13" spans="1:7" x14ac:dyDescent="0.25">
      <c r="A13" s="58" t="s">
        <v>496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500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491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499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476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502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-1820396.1800000002</v>
      </c>
      <c r="F29" s="119">
        <f t="shared" si="2"/>
        <v>-2836042.8699999996</v>
      </c>
      <c r="G29" s="119">
        <f t="shared" si="2"/>
        <v>-2876707.43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4:G16 B8:D1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E11" sqref="E11:G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0" t="s">
        <v>503</v>
      </c>
      <c r="B1" s="179"/>
      <c r="C1" s="179"/>
      <c r="D1" s="179"/>
      <c r="E1" s="179"/>
      <c r="F1" s="179"/>
      <c r="G1" s="180"/>
    </row>
    <row r="2" spans="1:7" x14ac:dyDescent="0.25">
      <c r="A2" s="181" t="str">
        <f>'Formato 1'!A2</f>
        <v xml:space="preserve"> Casa de la Cultura, Moroleón, Gto.</v>
      </c>
      <c r="B2" s="182"/>
      <c r="C2" s="182"/>
      <c r="D2" s="182"/>
      <c r="E2" s="182"/>
      <c r="F2" s="182"/>
      <c r="G2" s="183"/>
    </row>
    <row r="3" spans="1:7" x14ac:dyDescent="0.25">
      <c r="A3" s="199" t="s">
        <v>504</v>
      </c>
      <c r="B3" s="200"/>
      <c r="C3" s="200"/>
      <c r="D3" s="200"/>
      <c r="E3" s="200"/>
      <c r="F3" s="200"/>
      <c r="G3" s="201"/>
    </row>
    <row r="4" spans="1:7" x14ac:dyDescent="0.25">
      <c r="A4" s="199" t="s">
        <v>2</v>
      </c>
      <c r="B4" s="200"/>
      <c r="C4" s="200"/>
      <c r="D4" s="200"/>
      <c r="E4" s="200"/>
      <c r="F4" s="200"/>
      <c r="G4" s="201"/>
    </row>
    <row r="5" spans="1:7" ht="30" x14ac:dyDescent="0.25">
      <c r="A5" s="139" t="s">
        <v>505</v>
      </c>
      <c r="B5" s="7" t="s">
        <v>506</v>
      </c>
      <c r="C5" s="33" t="s">
        <v>507</v>
      </c>
      <c r="D5" s="33" t="s">
        <v>508</v>
      </c>
      <c r="E5" s="33" t="s">
        <v>509</v>
      </c>
      <c r="F5" s="33" t="s">
        <v>510</v>
      </c>
      <c r="G5" s="33" t="s">
        <v>511</v>
      </c>
    </row>
    <row r="6" spans="1:7" ht="15.75" customHeight="1" x14ac:dyDescent="0.25">
      <c r="A6" s="26" t="s">
        <v>512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2793093.1200000001</v>
      </c>
      <c r="F6" s="119">
        <f t="shared" si="0"/>
        <v>2868967.14</v>
      </c>
      <c r="G6" s="119">
        <f t="shared" si="0"/>
        <v>2982164.5</v>
      </c>
    </row>
    <row r="7" spans="1:7" x14ac:dyDescent="0.25">
      <c r="A7" s="58" t="s">
        <v>464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466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468</v>
      </c>
      <c r="B11" s="75">
        <v>0</v>
      </c>
      <c r="C11" s="75">
        <v>0</v>
      </c>
      <c r="D11" s="75">
        <v>0</v>
      </c>
      <c r="E11" s="177">
        <v>5172.91</v>
      </c>
      <c r="F11" s="177">
        <v>1554.67</v>
      </c>
      <c r="G11" s="177">
        <v>0</v>
      </c>
    </row>
    <row r="12" spans="1:7" x14ac:dyDescent="0.25">
      <c r="A12" s="58" t="s">
        <v>469</v>
      </c>
      <c r="B12" s="75">
        <v>0</v>
      </c>
      <c r="C12" s="75">
        <v>0</v>
      </c>
      <c r="D12" s="75">
        <v>0</v>
      </c>
      <c r="E12" s="177">
        <v>0</v>
      </c>
      <c r="F12" s="177">
        <v>0</v>
      </c>
      <c r="G12" s="177">
        <v>0</v>
      </c>
    </row>
    <row r="13" spans="1:7" x14ac:dyDescent="0.25">
      <c r="A13" s="59" t="s">
        <v>470</v>
      </c>
      <c r="B13" s="75">
        <v>0</v>
      </c>
      <c r="C13" s="75">
        <v>0</v>
      </c>
      <c r="D13" s="75">
        <v>0</v>
      </c>
      <c r="E13" s="177">
        <v>334574.5</v>
      </c>
      <c r="F13" s="177">
        <v>319998.51</v>
      </c>
      <c r="G13" s="177">
        <v>343133.5</v>
      </c>
    </row>
    <row r="14" spans="1:7" x14ac:dyDescent="0.25">
      <c r="A14" s="58" t="s">
        <v>471</v>
      </c>
      <c r="B14" s="75">
        <v>0</v>
      </c>
      <c r="C14" s="75">
        <v>0</v>
      </c>
      <c r="D14" s="75">
        <v>0</v>
      </c>
      <c r="E14" s="177">
        <v>0</v>
      </c>
      <c r="F14" s="177">
        <v>0</v>
      </c>
      <c r="G14" s="177">
        <v>0</v>
      </c>
    </row>
    <row r="15" spans="1:7" x14ac:dyDescent="0.25">
      <c r="A15" s="58" t="s">
        <v>472</v>
      </c>
      <c r="B15" s="75">
        <v>0</v>
      </c>
      <c r="C15" s="75">
        <v>0</v>
      </c>
      <c r="D15" s="75">
        <v>0</v>
      </c>
      <c r="E15" s="177">
        <v>0</v>
      </c>
      <c r="F15" s="177">
        <v>0</v>
      </c>
      <c r="G15" s="177">
        <v>0</v>
      </c>
    </row>
    <row r="16" spans="1:7" x14ac:dyDescent="0.25">
      <c r="A16" s="58" t="s">
        <v>473</v>
      </c>
      <c r="B16" s="75">
        <v>0</v>
      </c>
      <c r="C16" s="75">
        <v>0</v>
      </c>
      <c r="D16" s="75">
        <v>0</v>
      </c>
      <c r="E16" s="177">
        <v>2453345.71</v>
      </c>
      <c r="F16" s="177">
        <v>2547413.96</v>
      </c>
      <c r="G16" s="177">
        <v>2639031</v>
      </c>
    </row>
    <row r="17" spans="1:7" x14ac:dyDescent="0.25">
      <c r="A17" s="58" t="s">
        <v>474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513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478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479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514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295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515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2793093.1200000001</v>
      </c>
      <c r="F30" s="119">
        <f t="shared" si="3"/>
        <v>2868967.14</v>
      </c>
      <c r="G30" s="119">
        <f t="shared" si="3"/>
        <v>2982164.5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297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486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487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516</v>
      </c>
    </row>
    <row r="39" spans="1:7" x14ac:dyDescent="0.25">
      <c r="A39" t="s">
        <v>517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E11:G16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30 B11:D1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F39" sqref="F3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0" t="s">
        <v>518</v>
      </c>
      <c r="B1" s="179"/>
      <c r="C1" s="179"/>
      <c r="D1" s="179"/>
      <c r="E1" s="179"/>
      <c r="F1" s="179"/>
      <c r="G1" s="180"/>
    </row>
    <row r="2" spans="1:7" x14ac:dyDescent="0.25">
      <c r="A2" s="181" t="str">
        <f>'Formato 1'!A2</f>
        <v xml:space="preserve"> Casa de la Cultura, Moroleón, Gto.</v>
      </c>
      <c r="B2" s="182"/>
      <c r="C2" s="182"/>
      <c r="D2" s="182"/>
      <c r="E2" s="182"/>
      <c r="F2" s="182"/>
      <c r="G2" s="183"/>
    </row>
    <row r="3" spans="1:7" x14ac:dyDescent="0.25">
      <c r="A3" s="199" t="s">
        <v>519</v>
      </c>
      <c r="B3" s="200"/>
      <c r="C3" s="200"/>
      <c r="D3" s="200"/>
      <c r="E3" s="200"/>
      <c r="F3" s="200"/>
      <c r="G3" s="201"/>
    </row>
    <row r="4" spans="1:7" x14ac:dyDescent="0.25">
      <c r="A4" s="199" t="s">
        <v>2</v>
      </c>
      <c r="B4" s="200"/>
      <c r="C4" s="200"/>
      <c r="D4" s="200"/>
      <c r="E4" s="200"/>
      <c r="F4" s="200"/>
      <c r="G4" s="201"/>
    </row>
    <row r="5" spans="1:7" ht="30" x14ac:dyDescent="0.25">
      <c r="A5" s="139" t="s">
        <v>505</v>
      </c>
      <c r="B5" s="7" t="s">
        <v>506</v>
      </c>
      <c r="C5" s="33" t="s">
        <v>507</v>
      </c>
      <c r="D5" s="33" t="s">
        <v>508</v>
      </c>
      <c r="E5" s="33" t="s">
        <v>509</v>
      </c>
      <c r="F5" s="33" t="s">
        <v>510</v>
      </c>
      <c r="G5" s="33" t="s">
        <v>511</v>
      </c>
    </row>
    <row r="6" spans="1:7" ht="15.75" customHeight="1" x14ac:dyDescent="0.25">
      <c r="A6" s="26" t="s">
        <v>490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-1820396.1800000002</v>
      </c>
      <c r="F6" s="119">
        <f t="shared" si="0"/>
        <v>-2836042.8699999996</v>
      </c>
      <c r="G6" s="119">
        <f t="shared" si="0"/>
        <v>-2876707.43</v>
      </c>
    </row>
    <row r="7" spans="1:7" x14ac:dyDescent="0.25">
      <c r="A7" s="58" t="s">
        <v>491</v>
      </c>
      <c r="B7" s="75">
        <v>0</v>
      </c>
      <c r="C7" s="75">
        <v>0</v>
      </c>
      <c r="D7" s="75">
        <v>0</v>
      </c>
      <c r="E7" s="177">
        <v>-1410482.04</v>
      </c>
      <c r="F7" s="177">
        <v>-2360368.2999999998</v>
      </c>
      <c r="G7" s="177">
        <v>-2538402.62</v>
      </c>
    </row>
    <row r="8" spans="1:7" ht="15.75" customHeight="1" x14ac:dyDescent="0.25">
      <c r="A8" s="58" t="s">
        <v>492</v>
      </c>
      <c r="B8" s="75">
        <v>0</v>
      </c>
      <c r="C8" s="75">
        <v>0</v>
      </c>
      <c r="D8" s="75">
        <v>0</v>
      </c>
      <c r="E8" s="177">
        <v>-51663.87</v>
      </c>
      <c r="F8" s="177">
        <v>-43779.9</v>
      </c>
      <c r="G8" s="177">
        <v>-37778.43</v>
      </c>
    </row>
    <row r="9" spans="1:7" x14ac:dyDescent="0.25">
      <c r="A9" s="58" t="s">
        <v>493</v>
      </c>
      <c r="B9" s="75">
        <v>0</v>
      </c>
      <c r="C9" s="75">
        <v>0</v>
      </c>
      <c r="D9" s="75">
        <v>0</v>
      </c>
      <c r="E9" s="177">
        <v>-277187.77</v>
      </c>
      <c r="F9" s="177">
        <v>-382736.67</v>
      </c>
      <c r="G9" s="177">
        <v>-240933.88</v>
      </c>
    </row>
    <row r="10" spans="1:7" x14ac:dyDescent="0.25">
      <c r="A10" s="58" t="s">
        <v>494</v>
      </c>
      <c r="B10" s="75">
        <v>0</v>
      </c>
      <c r="C10" s="75">
        <v>0</v>
      </c>
      <c r="D10" s="75">
        <v>0</v>
      </c>
      <c r="E10" s="177">
        <v>-62562.5</v>
      </c>
      <c r="F10" s="177">
        <v>-49158</v>
      </c>
      <c r="G10" s="177">
        <v>-59589.5</v>
      </c>
    </row>
    <row r="11" spans="1:7" x14ac:dyDescent="0.25">
      <c r="A11" s="58" t="s">
        <v>495</v>
      </c>
      <c r="B11" s="75">
        <v>0</v>
      </c>
      <c r="C11" s="75">
        <v>0</v>
      </c>
      <c r="D11" s="75">
        <v>0</v>
      </c>
      <c r="E11" s="177">
        <v>-18500</v>
      </c>
      <c r="F11" s="177">
        <v>0</v>
      </c>
      <c r="G11" s="177">
        <v>-3</v>
      </c>
    </row>
    <row r="12" spans="1:7" x14ac:dyDescent="0.25">
      <c r="A12" s="58" t="s">
        <v>496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498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499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500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491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492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495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476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502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-1820396.1800000002</v>
      </c>
      <c r="F28" s="119">
        <f t="shared" si="2"/>
        <v>-2836042.8699999996</v>
      </c>
      <c r="G28" s="119">
        <f t="shared" si="2"/>
        <v>-2876707.43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520</v>
      </c>
    </row>
    <row r="32" spans="1:7" x14ac:dyDescent="0.25">
      <c r="A32" t="s">
        <v>521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B7:D10 B11:D1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90" t="s">
        <v>522</v>
      </c>
      <c r="B1" s="179"/>
      <c r="C1" s="179"/>
      <c r="D1" s="179"/>
      <c r="E1" s="179"/>
      <c r="F1" s="179"/>
    </row>
    <row r="2" spans="1:6" x14ac:dyDescent="0.25">
      <c r="A2" s="181" t="str">
        <f>'Formato 1'!A2</f>
        <v xml:space="preserve"> Casa de la Cultura, Moroleón, Gto.</v>
      </c>
      <c r="B2" s="182"/>
      <c r="C2" s="182"/>
      <c r="D2" s="182"/>
      <c r="E2" s="182"/>
      <c r="F2" s="183"/>
    </row>
    <row r="3" spans="1:6" x14ac:dyDescent="0.25">
      <c r="A3" s="199" t="s">
        <v>523</v>
      </c>
      <c r="B3" s="200"/>
      <c r="C3" s="200"/>
      <c r="D3" s="200"/>
      <c r="E3" s="200"/>
      <c r="F3" s="201"/>
    </row>
    <row r="4" spans="1:6" ht="30" x14ac:dyDescent="0.25">
      <c r="A4" s="139" t="s">
        <v>505</v>
      </c>
      <c r="B4" s="7" t="s">
        <v>524</v>
      </c>
      <c r="C4" s="33" t="s">
        <v>525</v>
      </c>
      <c r="D4" s="33" t="s">
        <v>526</v>
      </c>
      <c r="E4" s="33" t="s">
        <v>527</v>
      </c>
      <c r="F4" s="33" t="s">
        <v>528</v>
      </c>
    </row>
    <row r="5" spans="1:6" ht="15.75" customHeight="1" x14ac:dyDescent="0.25">
      <c r="A5" s="143" t="s">
        <v>529</v>
      </c>
      <c r="B5" s="148"/>
      <c r="C5" s="148"/>
      <c r="D5" s="148"/>
      <c r="E5" s="148"/>
      <c r="F5" s="148"/>
    </row>
    <row r="6" spans="1:6" ht="30" x14ac:dyDescent="0.25">
      <c r="A6" s="146" t="s">
        <v>530</v>
      </c>
      <c r="B6" s="145"/>
      <c r="C6" s="145"/>
      <c r="D6" s="145"/>
      <c r="E6" s="145"/>
      <c r="F6" s="145"/>
    </row>
    <row r="7" spans="1:6" ht="15.75" customHeight="1" x14ac:dyDescent="0.25">
      <c r="A7" s="146" t="s">
        <v>531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532</v>
      </c>
      <c r="B9" s="145"/>
      <c r="C9" s="145"/>
      <c r="D9" s="145"/>
      <c r="E9" s="145"/>
      <c r="F9" s="145"/>
    </row>
    <row r="10" spans="1:6" x14ac:dyDescent="0.25">
      <c r="A10" s="146" t="s">
        <v>533</v>
      </c>
      <c r="B10" s="155"/>
      <c r="C10" s="155"/>
      <c r="D10" s="155"/>
      <c r="E10" s="155"/>
      <c r="F10" s="155"/>
    </row>
    <row r="11" spans="1:6" x14ac:dyDescent="0.25">
      <c r="A11" s="67" t="s">
        <v>534</v>
      </c>
      <c r="B11" s="155"/>
      <c r="C11" s="155"/>
      <c r="D11" s="155"/>
      <c r="E11" s="155"/>
      <c r="F11" s="155"/>
    </row>
    <row r="12" spans="1:6" x14ac:dyDescent="0.25">
      <c r="A12" s="67" t="s">
        <v>535</v>
      </c>
      <c r="B12" s="155"/>
      <c r="C12" s="155"/>
      <c r="D12" s="155"/>
      <c r="E12" s="155"/>
      <c r="F12" s="155"/>
    </row>
    <row r="13" spans="1:6" x14ac:dyDescent="0.25">
      <c r="A13" s="67" t="s">
        <v>536</v>
      </c>
      <c r="B13" s="155"/>
      <c r="C13" s="155"/>
      <c r="D13" s="155"/>
      <c r="E13" s="155"/>
      <c r="F13" s="155"/>
    </row>
    <row r="14" spans="1:6" x14ac:dyDescent="0.25">
      <c r="A14" s="146" t="s">
        <v>537</v>
      </c>
      <c r="B14" s="155"/>
      <c r="C14" s="155"/>
      <c r="D14" s="155"/>
      <c r="E14" s="155"/>
      <c r="F14" s="155"/>
    </row>
    <row r="15" spans="1:6" x14ac:dyDescent="0.25">
      <c r="A15" s="67" t="s">
        <v>534</v>
      </c>
      <c r="B15" s="155"/>
      <c r="C15" s="155"/>
      <c r="D15" s="155"/>
      <c r="E15" s="155"/>
      <c r="F15" s="155"/>
    </row>
    <row r="16" spans="1:6" x14ac:dyDescent="0.25">
      <c r="A16" s="67" t="s">
        <v>535</v>
      </c>
      <c r="B16" s="156"/>
      <c r="C16" s="156"/>
      <c r="D16" s="156"/>
      <c r="E16" s="156"/>
      <c r="F16" s="156"/>
    </row>
    <row r="17" spans="1:6" x14ac:dyDescent="0.25">
      <c r="A17" s="67" t="s">
        <v>536</v>
      </c>
      <c r="B17" s="157"/>
      <c r="C17" s="157"/>
      <c r="D17" s="157"/>
      <c r="E17" s="157"/>
      <c r="F17" s="157"/>
    </row>
    <row r="18" spans="1:6" x14ac:dyDescent="0.25">
      <c r="A18" s="146" t="s">
        <v>538</v>
      </c>
      <c r="B18" s="157"/>
      <c r="C18" s="157"/>
      <c r="D18" s="157"/>
      <c r="E18" s="157"/>
      <c r="F18" s="157"/>
    </row>
    <row r="19" spans="1:6" x14ac:dyDescent="0.25">
      <c r="A19" s="146" t="s">
        <v>539</v>
      </c>
      <c r="B19" s="157"/>
      <c r="C19" s="157"/>
      <c r="D19" s="157"/>
      <c r="E19" s="157"/>
      <c r="F19" s="157"/>
    </row>
    <row r="20" spans="1:6" x14ac:dyDescent="0.25">
      <c r="A20" s="146" t="s">
        <v>540</v>
      </c>
      <c r="B20" s="158"/>
      <c r="C20" s="158"/>
      <c r="D20" s="158"/>
      <c r="E20" s="158"/>
      <c r="F20" s="158"/>
    </row>
    <row r="21" spans="1:6" x14ac:dyDescent="0.25">
      <c r="A21" s="146" t="s">
        <v>541</v>
      </c>
      <c r="B21" s="158"/>
      <c r="C21" s="158"/>
      <c r="D21" s="158"/>
      <c r="E21" s="158"/>
      <c r="F21" s="158"/>
    </row>
    <row r="22" spans="1:6" x14ac:dyDescent="0.25">
      <c r="A22" s="146" t="s">
        <v>542</v>
      </c>
      <c r="B22" s="158"/>
      <c r="C22" s="158"/>
      <c r="D22" s="158"/>
      <c r="E22" s="158"/>
      <c r="F22" s="158"/>
    </row>
    <row r="23" spans="1:6" x14ac:dyDescent="0.25">
      <c r="A23" s="146" t="s">
        <v>543</v>
      </c>
      <c r="B23" s="158"/>
      <c r="C23" s="158"/>
      <c r="D23" s="158"/>
      <c r="E23" s="158"/>
      <c r="F23" s="158"/>
    </row>
    <row r="24" spans="1:6" x14ac:dyDescent="0.25">
      <c r="A24" s="146" t="s">
        <v>544</v>
      </c>
      <c r="B24" s="150"/>
      <c r="C24" s="150"/>
      <c r="D24" s="150"/>
      <c r="E24" s="150"/>
      <c r="F24" s="150"/>
    </row>
    <row r="25" spans="1:6" x14ac:dyDescent="0.25">
      <c r="A25" s="146" t="s">
        <v>545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546</v>
      </c>
      <c r="B27" s="149"/>
      <c r="C27" s="149"/>
      <c r="D27" s="149"/>
      <c r="E27" s="149"/>
      <c r="F27" s="149"/>
    </row>
    <row r="28" spans="1:6" x14ac:dyDescent="0.25">
      <c r="A28" s="146" t="s">
        <v>547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548</v>
      </c>
      <c r="B30" s="53"/>
      <c r="C30" s="53"/>
      <c r="D30" s="53"/>
      <c r="E30" s="53"/>
      <c r="F30" s="53"/>
    </row>
    <row r="31" spans="1:6" x14ac:dyDescent="0.25">
      <c r="A31" s="154" t="s">
        <v>533</v>
      </c>
      <c r="B31" s="91"/>
      <c r="C31" s="91"/>
      <c r="D31" s="91"/>
      <c r="E31" s="91"/>
      <c r="F31" s="91"/>
    </row>
    <row r="32" spans="1:6" x14ac:dyDescent="0.25">
      <c r="A32" s="154" t="s">
        <v>537</v>
      </c>
      <c r="B32" s="91"/>
      <c r="C32" s="91"/>
      <c r="D32" s="91"/>
      <c r="E32" s="91"/>
      <c r="F32" s="91"/>
    </row>
    <row r="33" spans="1:6" x14ac:dyDescent="0.25">
      <c r="A33" s="154" t="s">
        <v>549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550</v>
      </c>
      <c r="B35" s="53"/>
      <c r="C35" s="53"/>
      <c r="D35" s="53"/>
      <c r="E35" s="53"/>
      <c r="F35" s="53"/>
    </row>
    <row r="36" spans="1:6" x14ac:dyDescent="0.25">
      <c r="A36" s="154" t="s">
        <v>551</v>
      </c>
      <c r="B36" s="53"/>
      <c r="C36" s="53"/>
      <c r="D36" s="53"/>
      <c r="E36" s="53"/>
      <c r="F36" s="53"/>
    </row>
    <row r="37" spans="1:6" x14ac:dyDescent="0.25">
      <c r="A37" s="154" t="s">
        <v>552</v>
      </c>
      <c r="B37" s="53"/>
      <c r="C37" s="53"/>
      <c r="D37" s="53"/>
      <c r="E37" s="53"/>
      <c r="F37" s="53"/>
    </row>
    <row r="38" spans="1:6" x14ac:dyDescent="0.25">
      <c r="A38" s="154" t="s">
        <v>553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554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555</v>
      </c>
      <c r="B42" s="53"/>
      <c r="C42" s="53"/>
      <c r="D42" s="53"/>
      <c r="E42" s="53"/>
      <c r="F42" s="53"/>
    </row>
    <row r="43" spans="1:6" x14ac:dyDescent="0.25">
      <c r="A43" s="154" t="s">
        <v>556</v>
      </c>
      <c r="B43" s="91"/>
      <c r="C43" s="91"/>
      <c r="D43" s="91"/>
      <c r="E43" s="91"/>
      <c r="F43" s="91"/>
    </row>
    <row r="44" spans="1:6" x14ac:dyDescent="0.25">
      <c r="A44" s="154" t="s">
        <v>557</v>
      </c>
      <c r="B44" s="91"/>
      <c r="C44" s="91"/>
      <c r="D44" s="91"/>
      <c r="E44" s="91"/>
      <c r="F44" s="91"/>
    </row>
    <row r="45" spans="1:6" x14ac:dyDescent="0.25">
      <c r="A45" s="154" t="s">
        <v>558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559</v>
      </c>
      <c r="B47" s="53"/>
      <c r="C47" s="53"/>
      <c r="D47" s="53"/>
      <c r="E47" s="53"/>
      <c r="F47" s="53"/>
    </row>
    <row r="48" spans="1:6" x14ac:dyDescent="0.25">
      <c r="A48" s="154" t="s">
        <v>557</v>
      </c>
      <c r="B48" s="91"/>
      <c r="C48" s="91"/>
      <c r="D48" s="91"/>
      <c r="E48" s="91"/>
      <c r="F48" s="91"/>
    </row>
    <row r="49" spans="1:6" x14ac:dyDescent="0.25">
      <c r="A49" s="154" t="s">
        <v>558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560</v>
      </c>
      <c r="B51" s="53"/>
      <c r="C51" s="53"/>
      <c r="D51" s="53"/>
      <c r="E51" s="53"/>
      <c r="F51" s="53"/>
    </row>
    <row r="52" spans="1:6" x14ac:dyDescent="0.25">
      <c r="A52" s="154" t="s">
        <v>557</v>
      </c>
      <c r="B52" s="91"/>
      <c r="C52" s="91"/>
      <c r="D52" s="91"/>
      <c r="E52" s="91"/>
      <c r="F52" s="91"/>
    </row>
    <row r="53" spans="1:6" x14ac:dyDescent="0.25">
      <c r="A53" s="154" t="s">
        <v>558</v>
      </c>
      <c r="B53" s="91"/>
      <c r="C53" s="91"/>
      <c r="D53" s="91"/>
      <c r="E53" s="91"/>
      <c r="F53" s="91"/>
    </row>
    <row r="54" spans="1:6" x14ac:dyDescent="0.25">
      <c r="A54" s="154" t="s">
        <v>561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562</v>
      </c>
      <c r="B56" s="53"/>
      <c r="C56" s="53"/>
      <c r="D56" s="53"/>
      <c r="E56" s="53"/>
      <c r="F56" s="53"/>
    </row>
    <row r="57" spans="1:6" x14ac:dyDescent="0.25">
      <c r="A57" s="154" t="s">
        <v>557</v>
      </c>
      <c r="B57" s="91"/>
      <c r="C57" s="91"/>
      <c r="D57" s="91"/>
      <c r="E57" s="91"/>
      <c r="F57" s="91"/>
    </row>
    <row r="58" spans="1:6" x14ac:dyDescent="0.25">
      <c r="A58" s="154" t="s">
        <v>558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563</v>
      </c>
      <c r="B60" s="53"/>
      <c r="C60" s="53"/>
      <c r="D60" s="53"/>
      <c r="E60" s="53"/>
      <c r="F60" s="53"/>
    </row>
    <row r="61" spans="1:6" x14ac:dyDescent="0.25">
      <c r="A61" s="154" t="s">
        <v>564</v>
      </c>
      <c r="B61" s="141"/>
      <c r="C61" s="141"/>
      <c r="D61" s="141"/>
      <c r="E61" s="141"/>
      <c r="F61" s="141"/>
    </row>
    <row r="62" spans="1:6" x14ac:dyDescent="0.25">
      <c r="A62" s="154" t="s">
        <v>565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566</v>
      </c>
      <c r="B64" s="141"/>
      <c r="C64" s="141"/>
      <c r="D64" s="141"/>
      <c r="E64" s="141"/>
      <c r="F64" s="141"/>
    </row>
    <row r="65" spans="1:6" x14ac:dyDescent="0.25">
      <c r="A65" s="154" t="s">
        <v>567</v>
      </c>
      <c r="B65" s="141"/>
      <c r="C65" s="141"/>
      <c r="D65" s="141"/>
      <c r="E65" s="141"/>
      <c r="F65" s="141"/>
    </row>
    <row r="66" spans="1:6" x14ac:dyDescent="0.25">
      <c r="A66" s="154" t="s">
        <v>568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04" t="s">
        <v>453</v>
      </c>
      <c r="B1" s="204"/>
      <c r="C1" s="204"/>
      <c r="D1" s="204"/>
      <c r="E1" s="204"/>
      <c r="F1" s="204"/>
      <c r="G1" s="204"/>
    </row>
    <row r="2" spans="1:7" x14ac:dyDescent="0.25">
      <c r="A2" s="128" t="str">
        <f>'Formato 1'!A2</f>
        <v xml:space="preserve"> Casa de la Cultura, Moroleón,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454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455</v>
      </c>
      <c r="B5" s="132"/>
      <c r="C5" s="132"/>
      <c r="D5" s="132"/>
      <c r="E5" s="132"/>
      <c r="F5" s="132"/>
      <c r="G5" s="133"/>
    </row>
    <row r="6" spans="1:7" x14ac:dyDescent="0.25">
      <c r="A6" s="202" t="s">
        <v>505</v>
      </c>
      <c r="B6" s="36">
        <v>2022</v>
      </c>
      <c r="C6" s="202">
        <f>+B6+1</f>
        <v>2023</v>
      </c>
      <c r="D6" s="202">
        <f>+C6+1</f>
        <v>2024</v>
      </c>
      <c r="E6" s="202">
        <f>+D6+1</f>
        <v>2025</v>
      </c>
      <c r="F6" s="202">
        <f>+E6+1</f>
        <v>2026</v>
      </c>
      <c r="G6" s="202">
        <f>+F6+1</f>
        <v>2027</v>
      </c>
    </row>
    <row r="7" spans="1:7" ht="83.25" customHeight="1" x14ac:dyDescent="0.25">
      <c r="A7" s="203"/>
      <c r="B7" s="70" t="s">
        <v>569</v>
      </c>
      <c r="C7" s="203"/>
      <c r="D7" s="203"/>
      <c r="E7" s="203"/>
      <c r="F7" s="203"/>
      <c r="G7" s="203"/>
    </row>
    <row r="8" spans="1:7" ht="30" x14ac:dyDescent="0.25">
      <c r="A8" s="71" t="s">
        <v>512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578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486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579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05" t="s">
        <v>488</v>
      </c>
      <c r="B1" s="205"/>
      <c r="C1" s="205"/>
      <c r="D1" s="205"/>
      <c r="E1" s="205"/>
      <c r="F1" s="205"/>
      <c r="G1" s="205"/>
    </row>
    <row r="2" spans="1:7" x14ac:dyDescent="0.25">
      <c r="A2" s="128" t="str">
        <f>'Formato 1'!A2</f>
        <v xml:space="preserve"> Casa de la Cultura, Moroleón,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489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455</v>
      </c>
      <c r="B5" s="114"/>
      <c r="C5" s="114"/>
      <c r="D5" s="114"/>
      <c r="E5" s="114"/>
      <c r="F5" s="114"/>
      <c r="G5" s="115"/>
    </row>
    <row r="6" spans="1:7" x14ac:dyDescent="0.25">
      <c r="A6" s="206" t="s">
        <v>580</v>
      </c>
      <c r="B6" s="36">
        <v>2022</v>
      </c>
      <c r="C6" s="202">
        <f>+B6+1</f>
        <v>2023</v>
      </c>
      <c r="D6" s="202">
        <f>+C6+1</f>
        <v>2024</v>
      </c>
      <c r="E6" s="202">
        <f>+D6+1</f>
        <v>2025</v>
      </c>
      <c r="F6" s="202">
        <f>+E6+1</f>
        <v>2026</v>
      </c>
      <c r="G6" s="202">
        <f>+F6+1</f>
        <v>2027</v>
      </c>
    </row>
    <row r="7" spans="1:7" ht="57.75" customHeight="1" x14ac:dyDescent="0.25">
      <c r="A7" s="207"/>
      <c r="B7" s="37" t="s">
        <v>569</v>
      </c>
      <c r="C7" s="203"/>
      <c r="D7" s="203"/>
      <c r="E7" s="203"/>
      <c r="F7" s="203"/>
      <c r="G7" s="203"/>
    </row>
    <row r="8" spans="1:7" x14ac:dyDescent="0.25">
      <c r="A8" s="26" t="s">
        <v>490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493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500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499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502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05" t="s">
        <v>503</v>
      </c>
      <c r="B1" s="205"/>
      <c r="C1" s="205"/>
      <c r="D1" s="205"/>
      <c r="E1" s="205"/>
      <c r="F1" s="205"/>
      <c r="G1" s="205"/>
    </row>
    <row r="2" spans="1:7" x14ac:dyDescent="0.25">
      <c r="A2" s="128" t="str">
        <f>'Formato 1'!A2</f>
        <v xml:space="preserve"> Casa de la Cultura, Moroleón,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504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09" t="s">
        <v>505</v>
      </c>
      <c r="B5" s="210">
        <v>2017</v>
      </c>
      <c r="C5" s="210">
        <f>+B5+1</f>
        <v>2018</v>
      </c>
      <c r="D5" s="210">
        <f>+C5+1</f>
        <v>2019</v>
      </c>
      <c r="E5" s="210">
        <f>+D5+1</f>
        <v>2020</v>
      </c>
      <c r="F5" s="210">
        <f>+E5+1</f>
        <v>2021</v>
      </c>
      <c r="G5" s="36">
        <f>+F5+1</f>
        <v>2022</v>
      </c>
    </row>
    <row r="6" spans="1:7" ht="32.25" x14ac:dyDescent="0.25">
      <c r="A6" s="189"/>
      <c r="B6" s="211"/>
      <c r="C6" s="211"/>
      <c r="D6" s="211"/>
      <c r="E6" s="211"/>
      <c r="F6" s="211"/>
      <c r="G6" s="37" t="s">
        <v>584</v>
      </c>
    </row>
    <row r="7" spans="1:7" x14ac:dyDescent="0.25">
      <c r="A7" s="62" t="s">
        <v>512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588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470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589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590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480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486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8" t="s">
        <v>596</v>
      </c>
      <c r="B39" s="208"/>
      <c r="C39" s="208"/>
      <c r="D39" s="208"/>
      <c r="E39" s="208"/>
      <c r="F39" s="208"/>
      <c r="G39" s="208"/>
    </row>
    <row r="40" spans="1:7" x14ac:dyDescent="0.25">
      <c r="A40" s="208" t="s">
        <v>597</v>
      </c>
      <c r="B40" s="208"/>
      <c r="C40" s="208"/>
      <c r="D40" s="208"/>
      <c r="E40" s="208"/>
      <c r="F40" s="208"/>
      <c r="G40" s="20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05" t="s">
        <v>518</v>
      </c>
      <c r="B1" s="205"/>
      <c r="C1" s="205"/>
      <c r="D1" s="205"/>
      <c r="E1" s="205"/>
      <c r="F1" s="205"/>
      <c r="G1" s="205"/>
    </row>
    <row r="2" spans="1:7" x14ac:dyDescent="0.25">
      <c r="A2" s="128" t="str">
        <f>'Formato 1'!A2</f>
        <v xml:space="preserve"> Casa de la Cultura, Moroleón,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519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2" t="s">
        <v>580</v>
      </c>
      <c r="B5" s="210">
        <v>2017</v>
      </c>
      <c r="C5" s="210">
        <f>+B5+1</f>
        <v>2018</v>
      </c>
      <c r="D5" s="210">
        <f>+C5+1</f>
        <v>2019</v>
      </c>
      <c r="E5" s="210">
        <f>+D5+1</f>
        <v>2020</v>
      </c>
      <c r="F5" s="210">
        <f>+E5+1</f>
        <v>2021</v>
      </c>
      <c r="G5" s="36">
        <v>2022</v>
      </c>
    </row>
    <row r="6" spans="1:7" ht="48.75" customHeight="1" x14ac:dyDescent="0.25">
      <c r="A6" s="213"/>
      <c r="B6" s="211"/>
      <c r="C6" s="211"/>
      <c r="D6" s="211"/>
      <c r="E6" s="211"/>
      <c r="F6" s="211"/>
      <c r="G6" s="37" t="s">
        <v>598</v>
      </c>
    </row>
    <row r="7" spans="1:7" x14ac:dyDescent="0.25">
      <c r="A7" s="26" t="s">
        <v>490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498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500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599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8" t="s">
        <v>596</v>
      </c>
      <c r="B32" s="208"/>
      <c r="C32" s="208"/>
      <c r="D32" s="208"/>
      <c r="E32" s="208"/>
      <c r="F32" s="208"/>
      <c r="G32" s="208"/>
    </row>
    <row r="33" spans="1:7" x14ac:dyDescent="0.25">
      <c r="A33" s="208" t="s">
        <v>597</v>
      </c>
      <c r="B33" s="208"/>
      <c r="C33" s="208"/>
      <c r="D33" s="208"/>
      <c r="E33" s="208"/>
      <c r="F33" s="208"/>
      <c r="G33" s="20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14" t="s">
        <v>522</v>
      </c>
      <c r="B1" s="214"/>
      <c r="C1" s="214"/>
      <c r="D1" s="214"/>
      <c r="E1" s="214"/>
      <c r="F1" s="214"/>
    </row>
    <row r="2" spans="1:6" ht="20.100000000000001" customHeight="1" x14ac:dyDescent="0.25">
      <c r="A2" s="110" t="str">
        <f>'Formato 1'!A2</f>
        <v xml:space="preserve"> Casa de la Cultura, Moroleón,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524</v>
      </c>
      <c r="C4" s="121" t="s">
        <v>525</v>
      </c>
      <c r="D4" s="121" t="s">
        <v>526</v>
      </c>
      <c r="E4" s="121" t="s">
        <v>527</v>
      </c>
      <c r="F4" s="121" t="s">
        <v>528</v>
      </c>
    </row>
    <row r="5" spans="1:6" ht="12.75" customHeight="1" x14ac:dyDescent="0.25">
      <c r="A5" s="18" t="s">
        <v>529</v>
      </c>
      <c r="B5" s="53"/>
      <c r="C5" s="53"/>
      <c r="D5" s="53"/>
      <c r="E5" s="53"/>
      <c r="F5" s="53"/>
    </row>
    <row r="6" spans="1:6" ht="30" x14ac:dyDescent="0.25">
      <c r="A6" s="59" t="s">
        <v>530</v>
      </c>
      <c r="B6" s="60"/>
      <c r="C6" s="60"/>
      <c r="D6" s="60"/>
      <c r="E6" s="60"/>
      <c r="F6" s="60"/>
    </row>
    <row r="7" spans="1:6" ht="15" x14ac:dyDescent="0.25">
      <c r="A7" s="59" t="s">
        <v>531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532</v>
      </c>
      <c r="B9" s="45"/>
      <c r="C9" s="45"/>
      <c r="D9" s="45"/>
      <c r="E9" s="45"/>
      <c r="F9" s="45"/>
    </row>
    <row r="10" spans="1:6" ht="15" x14ac:dyDescent="0.25">
      <c r="A10" s="59" t="s">
        <v>533</v>
      </c>
      <c r="B10" s="60"/>
      <c r="C10" s="60"/>
      <c r="D10" s="60"/>
      <c r="E10" s="60"/>
      <c r="F10" s="60"/>
    </row>
    <row r="11" spans="1:6" ht="15" x14ac:dyDescent="0.25">
      <c r="A11" s="80" t="s">
        <v>534</v>
      </c>
      <c r="B11" s="60"/>
      <c r="C11" s="60"/>
      <c r="D11" s="60"/>
      <c r="E11" s="60"/>
      <c r="F11" s="60"/>
    </row>
    <row r="12" spans="1:6" ht="15" x14ac:dyDescent="0.25">
      <c r="A12" s="80" t="s">
        <v>535</v>
      </c>
      <c r="B12" s="60"/>
      <c r="C12" s="60"/>
      <c r="D12" s="60"/>
      <c r="E12" s="60"/>
      <c r="F12" s="60"/>
    </row>
    <row r="13" spans="1:6" ht="15" x14ac:dyDescent="0.25">
      <c r="A13" s="80" t="s">
        <v>536</v>
      </c>
      <c r="B13" s="60"/>
      <c r="C13" s="60"/>
      <c r="D13" s="60"/>
      <c r="E13" s="60"/>
      <c r="F13" s="60"/>
    </row>
    <row r="14" spans="1:6" ht="15" x14ac:dyDescent="0.25">
      <c r="A14" s="59" t="s">
        <v>537</v>
      </c>
      <c r="B14" s="60"/>
      <c r="C14" s="60"/>
      <c r="D14" s="60"/>
      <c r="E14" s="60"/>
      <c r="F14" s="60"/>
    </row>
    <row r="15" spans="1:6" ht="15" x14ac:dyDescent="0.25">
      <c r="A15" s="80" t="s">
        <v>534</v>
      </c>
      <c r="B15" s="60"/>
      <c r="C15" s="60"/>
      <c r="D15" s="60"/>
      <c r="E15" s="60"/>
      <c r="F15" s="60"/>
    </row>
    <row r="16" spans="1:6" ht="15" x14ac:dyDescent="0.25">
      <c r="A16" s="80" t="s">
        <v>535</v>
      </c>
      <c r="B16" s="60"/>
      <c r="C16" s="60"/>
      <c r="D16" s="60"/>
      <c r="E16" s="60"/>
      <c r="F16" s="60"/>
    </row>
    <row r="17" spans="1:6" ht="15" x14ac:dyDescent="0.25">
      <c r="A17" s="80" t="s">
        <v>536</v>
      </c>
      <c r="B17" s="60"/>
      <c r="C17" s="60"/>
      <c r="D17" s="60"/>
      <c r="E17" s="60"/>
      <c r="F17" s="60"/>
    </row>
    <row r="18" spans="1:6" ht="15" x14ac:dyDescent="0.25">
      <c r="A18" s="59" t="s">
        <v>538</v>
      </c>
      <c r="B18" s="122"/>
      <c r="C18" s="60"/>
      <c r="D18" s="60"/>
      <c r="E18" s="60"/>
      <c r="F18" s="60"/>
    </row>
    <row r="19" spans="1:6" ht="15" x14ac:dyDescent="0.25">
      <c r="A19" s="59" t="s">
        <v>539</v>
      </c>
      <c r="B19" s="60"/>
      <c r="C19" s="60"/>
      <c r="D19" s="60"/>
      <c r="E19" s="60"/>
      <c r="F19" s="60"/>
    </row>
    <row r="20" spans="1:6" ht="30" x14ac:dyDescent="0.25">
      <c r="A20" s="59" t="s">
        <v>540</v>
      </c>
      <c r="B20" s="123"/>
      <c r="C20" s="123"/>
      <c r="D20" s="123"/>
      <c r="E20" s="123"/>
      <c r="F20" s="123"/>
    </row>
    <row r="21" spans="1:6" ht="30" x14ac:dyDescent="0.25">
      <c r="A21" s="59" t="s">
        <v>541</v>
      </c>
      <c r="B21" s="123"/>
      <c r="C21" s="123"/>
      <c r="D21" s="123"/>
      <c r="E21" s="123"/>
      <c r="F21" s="123"/>
    </row>
    <row r="22" spans="1:6" ht="30" x14ac:dyDescent="0.25">
      <c r="A22" s="59" t="s">
        <v>542</v>
      </c>
      <c r="B22" s="123"/>
      <c r="C22" s="123"/>
      <c r="D22" s="123"/>
      <c r="E22" s="123"/>
      <c r="F22" s="123"/>
    </row>
    <row r="23" spans="1:6" ht="15" x14ac:dyDescent="0.25">
      <c r="A23" s="59" t="s">
        <v>543</v>
      </c>
      <c r="B23" s="123"/>
      <c r="C23" s="123"/>
      <c r="D23" s="123"/>
      <c r="E23" s="123"/>
      <c r="F23" s="123"/>
    </row>
    <row r="24" spans="1:6" ht="15" x14ac:dyDescent="0.25">
      <c r="A24" s="59" t="s">
        <v>544</v>
      </c>
      <c r="B24" s="124"/>
      <c r="C24" s="60"/>
      <c r="D24" s="60"/>
      <c r="E24" s="60"/>
      <c r="F24" s="60"/>
    </row>
    <row r="25" spans="1:6" ht="15" x14ac:dyDescent="0.25">
      <c r="A25" s="59" t="s">
        <v>545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546</v>
      </c>
      <c r="B27" s="45"/>
      <c r="C27" s="45"/>
      <c r="D27" s="45"/>
      <c r="E27" s="45"/>
      <c r="F27" s="45"/>
    </row>
    <row r="28" spans="1:6" ht="15" x14ac:dyDescent="0.25">
      <c r="A28" s="59" t="s">
        <v>547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548</v>
      </c>
      <c r="B30" s="45"/>
      <c r="C30" s="45"/>
      <c r="D30" s="45"/>
      <c r="E30" s="45"/>
      <c r="F30" s="45"/>
    </row>
    <row r="31" spans="1:6" ht="15" x14ac:dyDescent="0.25">
      <c r="A31" s="59" t="s">
        <v>533</v>
      </c>
      <c r="B31" s="60"/>
      <c r="C31" s="60"/>
      <c r="D31" s="60"/>
      <c r="E31" s="60"/>
      <c r="F31" s="60"/>
    </row>
    <row r="32" spans="1:6" ht="15" x14ac:dyDescent="0.25">
      <c r="A32" s="59" t="s">
        <v>537</v>
      </c>
      <c r="B32" s="60"/>
      <c r="C32" s="60"/>
      <c r="D32" s="60"/>
      <c r="E32" s="60"/>
      <c r="F32" s="60"/>
    </row>
    <row r="33" spans="1:6" ht="15" x14ac:dyDescent="0.25">
      <c r="A33" s="59" t="s">
        <v>549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550</v>
      </c>
      <c r="B35" s="45"/>
      <c r="C35" s="45"/>
      <c r="D35" s="45"/>
      <c r="E35" s="45"/>
      <c r="F35" s="45"/>
    </row>
    <row r="36" spans="1:6" ht="15" x14ac:dyDescent="0.25">
      <c r="A36" s="59" t="s">
        <v>551</v>
      </c>
      <c r="B36" s="60"/>
      <c r="C36" s="60"/>
      <c r="D36" s="60"/>
      <c r="E36" s="60"/>
      <c r="F36" s="60"/>
    </row>
    <row r="37" spans="1:6" ht="15" x14ac:dyDescent="0.25">
      <c r="A37" s="59" t="s">
        <v>552</v>
      </c>
      <c r="B37" s="60"/>
      <c r="C37" s="60"/>
      <c r="D37" s="60"/>
      <c r="E37" s="60"/>
      <c r="F37" s="60"/>
    </row>
    <row r="38" spans="1:6" ht="15" x14ac:dyDescent="0.25">
      <c r="A38" s="59" t="s">
        <v>553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555</v>
      </c>
      <c r="B42" s="45"/>
      <c r="C42" s="45"/>
      <c r="D42" s="45"/>
      <c r="E42" s="45"/>
      <c r="F42" s="45"/>
    </row>
    <row r="43" spans="1:6" ht="15" x14ac:dyDescent="0.25">
      <c r="A43" s="59" t="s">
        <v>556</v>
      </c>
      <c r="B43" s="60"/>
      <c r="C43" s="60"/>
      <c r="D43" s="60"/>
      <c r="E43" s="60"/>
      <c r="F43" s="60"/>
    </row>
    <row r="44" spans="1:6" ht="15" x14ac:dyDescent="0.25">
      <c r="A44" s="59" t="s">
        <v>557</v>
      </c>
      <c r="B44" s="60"/>
      <c r="C44" s="60"/>
      <c r="D44" s="60"/>
      <c r="E44" s="60"/>
      <c r="F44" s="60"/>
    </row>
    <row r="45" spans="1:6" ht="15" x14ac:dyDescent="0.25">
      <c r="A45" s="59" t="s">
        <v>558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559</v>
      </c>
      <c r="B47" s="45"/>
      <c r="C47" s="45"/>
      <c r="D47" s="45"/>
      <c r="E47" s="45"/>
      <c r="F47" s="45"/>
    </row>
    <row r="48" spans="1:6" ht="15" x14ac:dyDescent="0.25">
      <c r="A48" s="59" t="s">
        <v>557</v>
      </c>
      <c r="B48" s="123"/>
      <c r="C48" s="123"/>
      <c r="D48" s="123"/>
      <c r="E48" s="123"/>
      <c r="F48" s="123"/>
    </row>
    <row r="49" spans="1:6" ht="15" x14ac:dyDescent="0.25">
      <c r="A49" s="59" t="s">
        <v>558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560</v>
      </c>
      <c r="B51" s="45"/>
      <c r="C51" s="45"/>
      <c r="D51" s="45"/>
      <c r="E51" s="45"/>
      <c r="F51" s="45"/>
    </row>
    <row r="52" spans="1:6" ht="15" x14ac:dyDescent="0.25">
      <c r="A52" s="59" t="s">
        <v>557</v>
      </c>
      <c r="B52" s="60"/>
      <c r="C52" s="60"/>
      <c r="D52" s="60"/>
      <c r="E52" s="60"/>
      <c r="F52" s="60"/>
    </row>
    <row r="53" spans="1:6" ht="15" x14ac:dyDescent="0.25">
      <c r="A53" s="59" t="s">
        <v>558</v>
      </c>
      <c r="B53" s="60"/>
      <c r="C53" s="60"/>
      <c r="D53" s="60"/>
      <c r="E53" s="60"/>
      <c r="F53" s="60"/>
    </row>
    <row r="54" spans="1:6" ht="15" x14ac:dyDescent="0.25">
      <c r="A54" s="59" t="s">
        <v>561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558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568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0c865bf4-0f22-4e4d-b041-7b0c1657e5a8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Admin</cp:lastModifiedBy>
  <cp:revision/>
  <dcterms:created xsi:type="dcterms:W3CDTF">2023-03-16T22:14:51Z</dcterms:created>
  <dcterms:modified xsi:type="dcterms:W3CDTF">2025-07-15T20:26:03Z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