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<sst xmlns="http://schemas.openxmlformats.org/spreadsheetml/2006/main" count="886" uniqueCount="602">
  <si>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</si>
  <si>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</si>
  <si>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</si>
  <si>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</si>
  <si>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</si>
  <si>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</si>
  <si>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</si>
  <si>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</si>
  <si>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</si>
  <si>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</si>
  <si>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</si>
  <si>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</si>
  <si>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</si>
  <si>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</si>
  <si>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</si>
  <si>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</si>
  <si>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</si>
  <si>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</si>
  <si>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</si>
  <si>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</si>
  <si>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</si>
  <si>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</si>
  <si>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</si>
  <si>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</si>
  <si>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</si>
  <si>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</si>
  <si>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</si>
  <si>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</si>
  <si>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</si>
  <si>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</si>
  <si>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</si>
  <si>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</si>
  <si>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</si>
  <si>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</si>
  <si>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</si>
  <si>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</si>
  <si>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</si>
  <si>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</si>
  <si>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</si>
  <si>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</si>
  <si>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</si>
  <si>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</si>
  <si>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</si>
  <si>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</si>
  <si>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</si>
  <si>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</si>
  <si>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</si>
  <si>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</si>
  <si>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</si>
  <si>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</si>
  <si>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</si>
  <si>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</si>
  <si>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</si>
  <si>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</si>
  <si>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</si>
  <si>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</si>
  <si>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</si>
  <si>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</si>
  <si>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</si>
  <si>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</si>
  <si>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</si>
  <si>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</si>
  <si>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</si>
  <si>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</si>
  <si>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</si>
  <si>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</si>
  <si>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</si>
  <si>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</si>
  <si>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</si>
  <si>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</si>
  <si>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</si>
  <si>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</si>
  <si>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</si>
  <si>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</si>
  <si>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</si>
  <si>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</si>
  <si>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</si>
  <si>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</si>
  <si>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</si>
  <si>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</si>
  <si>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</si>
  <si>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</si>
  <si>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</si>
  <si>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</si>
  <si>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</si>
  <si>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</si>
  <si>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</si>
  <si>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</si>
  <si>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</si>
  <si>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</si>
  <si>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</si>
  <si>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</si>
  <si>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</si>
  <si>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</si>
  <si>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</si>
  <si>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</si>
  <si>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</si>
  <si>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</si>
  <si>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</si>
  <si>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</si>
  <si>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</si>
  <si>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</si>
  <si>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</si>
  <si>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</si>
  <si>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</si>
  <si>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</si>
  <si>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</si>
  <si>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</si>
  <si>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</si>
  <si>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</si>
  <si>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</si>
  <si>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</si>
  <si>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</si>
  <si>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</si>
  <si>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</si>
  <si>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</si>
  <si>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</si>
  <si>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</si>
  <si>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</si>
  <si>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</si>
  <si>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</si>
  <si>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</si>
  <si>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</si>
  <si>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</si>
  <si>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</si>
  <si>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</si>
  <si>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</si>
  <si>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</si>
  <si>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</si>
  <si>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</si>
  <si>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</si>
  <si>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</si>
  <si>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</si>
  <si>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</si>
  <si>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</si>
  <si>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</si>
  <si>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</si>
  <si>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</si>
  <si>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</si>
  <si>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</si>
  <si>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</si>
  <si>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</si>
  <si>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</si>
  <si>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</si>
  <si>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</si>
  <si>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</si>
  <si>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</si>
  <si>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</si>
  <si>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</si>
  <si>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</si>
  <si>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</si>
  <si>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</si>
  <si>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</si>
  <si>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</si>
  <si>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</si>
  <si>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</si>
  <si>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</si>
  <si>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</si>
  <si>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</si>
  <si>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</si>
  <si>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</si>
  <si>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</si>
  <si>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</si>
  <si>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</si>
  <si>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</si>
  <si>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</si>
  <si>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</si>
  <si>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</si>
  <si>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</si>
  <si>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</si>
  <si>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</si>
  <si>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</si>
  <si>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</si>
  <si>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</si>
  <si>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</si>
  <si>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</si>
  <si>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</si>
  <si>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</si>
  <si>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</si>
  <si>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</si>
  <si>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</si>
  <si>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</si>
  <si>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</si>
  <si>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</si>
  <si>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</si>
  <si>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</si>
  <si>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</si>
  <si>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</si>
  <si>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</si>
  <si>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</si>
  <si>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</si>
  <si>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</si>
  <si>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</si>
  <si>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</si>
  <si>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</si>
  <si>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</si>
  <si>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</si>
  <si>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</si>
  <si>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</si>
  <si>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</si>
  <si>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</si>
  <si>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</si>
  <si>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</si>
  <si>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</si>
  <si>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</si>
  <si>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</si>
  <si>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</si>
  <si>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</si>
  <si>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</si>
  <si>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</si>
  <si>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</si>
  <si>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</si>
  <si>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</si>
  <si>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</si>
  <si>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</si>
  <si>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</si>
  <si>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</si>
  <si>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</si>
  <si>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</si>
  <si>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</si>
  <si>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</si>
  <si>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</si>
  <si>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</si>
  <si>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</si>
  <si>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</si>
  <si>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</si>
  <si>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</si>
  <si>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</si>
  <si>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</si>
  <si>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</si>
  <si>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</si>
  <si>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</si>
  <si>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</si>
  <si>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</si>
  <si>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</si>
  <si>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</si>
  <si>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</si>
  <si>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</si>
  <si>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</si>
  <si>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</si>
  <si>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</si>
  <si>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</si>
  <si>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</si>
  <si>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</si>
  <si>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</si>
  <si>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</si>
  <si>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</si>
  <si>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</si>
  <si>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</si>
  <si>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</si>
  <si>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</si>
  <si>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</si>
  <si>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</si>
  <si>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</si>
  <si>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</si>
  <si>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</si>
  <si>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</si>
  <si>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</si>
  <si>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</si>
  <si>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</si>
  <si>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</si>
  <si>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</si>
  <si>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</si>
  <si>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</si>
  <si>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</si>
  <si>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</si>
  <si>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</si>
  <si>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</si>
  <si>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</si>
  <si>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</si>
  <si>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</si>
  <si>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</si>
  <si>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</si>
  <si>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</si>
  <si>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</si>
  <si>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</si>
  <si>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</si>
  <si>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</si>
  <si>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</si>
  <si>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</si>
  <si>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</si>
  <si>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</si>
  <si>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</si>
  <si>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</si>
  <si>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</si>
  <si>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</si>
  <si>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</si>
  <si>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</si>
  <si>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</si>
  <si>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</si>
  <si>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</si>
  <si>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</si>
  <si>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</si>
  <si>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</si>
  <si>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</si>
  <si>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</si>
  <si>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</si>
  <si>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</si>
  <si>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</si>
  <si>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</si>
  <si>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</si>
  <si>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</si>
  <si>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</si>
  <si>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</si>
  <si>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</si>
  <si>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</si>
  <si>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</si>
  <si>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</si>
  <si>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</si>
  <si>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</si>
  <si>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</si>
  <si>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</si>
  <si>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</si>
  <si>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</si>
  <si>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</si>
  <si>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</si>
  <si>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</si>
  <si>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</si>
  <si>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</si>
  <si>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</si>
  <si>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</si>
  <si>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</si>
  <si>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</si>
  <si>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</si>
  <si>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</si>
  <si>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</si>
  <si>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</si>
  <si>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</si>
  <si>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</si>
  <si>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</si>
  <si>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</si>
  <si>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</si>
  <si>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</si>
  <si>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</si>
  <si>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</si>
  <si>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</si>
  <si>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</si>
  <si>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</si>
  <si>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</si>
  <si>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</si>
  <si>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</si>
  <si>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</si>
  <si>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</si>
  <si>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</si>
  <si>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</si>
  <si>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</si>
  <si>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</si>
  <si>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</si>
  <si>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</si>
  <si>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</si>
  <si>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</si>
  <si>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</si>
  <si>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</si>
  <si>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</si>
  <si>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</si>
  <si>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</si>
  <si>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</si>
  <si>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</si>
  <si>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</si>
  <si>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</si>
  <si>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</si>
  <si>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</si>
  <si>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</si>
  <si>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</si>
  <si>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</si>
  <si>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</si>
  <si>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</si>
  <si>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</si>
  <si>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</si>
  <si>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</si>
  <si>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</si>
  <si>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</si>
  <si>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</si>
  <si>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</si>
  <si>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</si>
  <si>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</si>
  <si>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</si>
  <si>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</si>
  <si>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</si>
  <si>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</si>
  <si>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</si>
  <si>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</si>
  <si>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</si>
  <si>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</si>
  <si>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</si>
  <si>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</si>
  <si>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</si>
  <si>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</si>
  <si>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</si>
  <si>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</si>
  <si>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</si>
  <si>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</si>
  <si>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</si>
  <si>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</si>
  <si>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</si>
  <si>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</si>
  <si>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</si>
  <si>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</si>
  <si>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</si>
  <si>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</si>
  <si>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</si>
  <si>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</si>
  <si>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</si>
  <si>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</si>
  <si>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</si>
  <si>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</si>
  <si>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</si>
  <si>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</si>
  <si>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</si>
  <si>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</si>
  <si>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</si>
  <si>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</si>
  <si>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</si>
  <si>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</si>
  <si>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</si>
  <si>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</si>
  <si>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</si>
  <si>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</si>
  <si>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</si>
  <si>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</si>
  <si>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</si>
  <si>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</si>
  <si>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</si>
  <si>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</si>
  <si>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</si>
  <si>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</si>
  <si>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</si>
  <si>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</si>
  <si>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</si>
  <si>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</si>
  <si>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</si>
  <si>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</si>
  <si>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</si>
  <si>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</si>
  <si>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</si>
  <si>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</si>
  <si>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</si>
  <si>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</si>
  <si>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</si>
  <si>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</si>
  <si>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</si>
  <si>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</si>
  <si>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</si>
  <si>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</si>
  <si>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</si>
  <si>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</si>
  <si>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</si>
  <si>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</si>
  <si>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</si>
  <si>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</si>
  <si>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</si>
  <si>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</si>
  <si>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</si>
  <si>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</si>
  <si>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</si>
  <si>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</si>
  <si>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</si>
  <si>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</si>
  <si>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</si>
  <si>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</si>
  <si>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</si>
  <si>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</si>
  <si>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</si>
  <si>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</si>
  <si>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</si>
  <si>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</si>
  <si>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</si>
  <si>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</si>
  <si>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</si>
  <si>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</si>
  <si>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</si>
  <si>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</si>
  <si>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</si>
  <si>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</si>
  <si>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</si>
  <si>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</si>
  <si>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</si>
  <si>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</si>
  <si>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</si>
  <si>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</si>
  <si>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</si>
  <si>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</si>
  <si>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</si>
  <si>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</si>
  <si>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</si>
  <si>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</si>
  <si>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</si>
  <si>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</si>
  <si>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</si>
  <si>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</si>
  <si>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</si>
  <si>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</si>
  <si>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</si>
  <si>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</si>
  <si>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</si>
  <si>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</si>
  <si>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</si>
  <si>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</si>
  <si>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</si>
  <si>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</si>
  <si>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</si>
  <si>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</si>
  <si>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</si>
  <si>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</si>
  <si>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</si>
  <si>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</si>
  <si>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</si>
  <si>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</si>
  <si>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</si>
  <si>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</si>
  <si>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</si>
  <si>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</si>
  <si>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</si>
  <si>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</si>
  <si>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</si>
  <si>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</si>
  <si>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</si>
  <si>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</si>
  <si>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</si>
  <si>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</si>
  <si>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</si>
  <si>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</si>
  <si>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</si>
  <si>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</si>
  <si>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</si>
  <si>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</si>
  <si>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</si>
  <si>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</si>
  <si>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</si>
  <si>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</si>
  <si>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</si>
  <si>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</si>
  <si>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</si>
  <si>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</si>
  <si>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</si>
  <si>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</si>
  <si>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</si>
  <si>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</si>
  <si>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</si>
  <si>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</si>
  <si>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</si>
  <si>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</si>
  <si>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</si>
  <si>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</si>
  <si>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</si>
  <si>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</si>
  <si>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</si>
  <si>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</si>
  <si>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</si>
  <si>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</si>
  <si>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</si>
  <si>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</si>
  <si>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</si>
  <si>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</si>
  <si>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</si>
  <si>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</si>
  <si>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</si>
  <si>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</si>
  <si>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</si>
  <si>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</si>
  <si>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</si>
  <si>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</si>
  <si>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</si>
  <si>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</si>
  <si>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</si>
  <si>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</si>
  <si>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</si>
  <si>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</si>
  <si>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</si>
  <si>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</si>
  <si>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</si>
  <si>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</si>
  <si>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</si>
  <si>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</si>
  <si>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</si>
  <si>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</si>
  <si>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</si>
  <si>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</si>
  <si>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</si>
  <si>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</si>
  <si>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</si>
  <si>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</si>
  <si>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</si>
  <si>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</si>
  <si>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</si>
  <si>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</si>
  <si>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</si>
  <si>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</si>
  <si>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</si>
  <si>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</si>
  <si>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</si>
  <si>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</si>
  <si>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</si>
  <si>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</si>
  <si>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</si>
  <si>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</si>
  <si>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CULTURA, MOROLEÓN, GTO.</t>
  </si>
  <si>
    <t>Del 1 de Enero al 31 de Diciembre de 2025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</si>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</sst>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Protection="1">
      <protection locked="0"/>
    </xf>
    <xf numFmtId="0" fontId="2" fillId="0" borderId="0" xfId="3" applyFont="1" applyFill="1" applyBorder="1" applyAlignment="1" applyProtection="1">
      <alignment horizontal="center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2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53" sqref="A1:D53"/>
    </sheetView>
  </sheetViews>
  <sheetFormatPr baseColWidth="10" defaultColWidth="12.85546875" defaultRowHeight="11.25" x14ac:dyDescent="0.2"/>
  <cols>
    <col min="1" max="1" width="25" style="1" customWidth="1"/>
    <col min="2" max="2" width="73.5703125" style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1" spans="1:2" x14ac:dyDescent="0.2">
      <c r="A51" s="197" t="s">
        <v>598</v>
      </c>
      <c r="B51" s="198" t="s">
        <v>599</v>
      </c>
    </row>
    <row r="52" spans="1:2" x14ac:dyDescent="0.2">
      <c r="A52" s="197" t="s">
        <v>600</v>
      </c>
      <c r="B52" s="198" t="s">
        <v>601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2"/>
  <sheetViews>
    <sheetView zoomScaleNormal="100" workbookViewId="0">
      <selection activeCell="E222" sqref="A1:E22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2940369.84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306314.5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306314.5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306314.5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2634030.96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2634030.96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2634030.96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24.38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24.38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24.38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2909133.17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2823816.92</v>
      </c>
      <c r="D95" s="112">
        <f>C95/$C$94</f>
        <v>0.97067296510183476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2374399.44</v>
      </c>
      <c r="D96" s="112">
        <f t="shared" ref="D96:D159" si="0">C96/$C$94</f>
        <v>0.81618795058460658</v>
      </c>
      <c r="E96" s="41"/>
    </row>
    <row r="97" spans="1:5" x14ac:dyDescent="0.2">
      <c r="A97" s="43">
        <v>5111</v>
      </c>
      <c r="B97" s="41" t="s">
        <v>280</v>
      </c>
      <c r="C97" s="142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281</v>
      </c>
      <c r="C98" s="142">
        <v>2066587.45</v>
      </c>
      <c r="D98" s="44">
        <f t="shared" si="0"/>
        <v>0.71037911612688398</v>
      </c>
      <c r="E98" s="41"/>
    </row>
    <row r="99" spans="1:5" x14ac:dyDescent="0.2">
      <c r="A99" s="43">
        <v>5113</v>
      </c>
      <c r="B99" s="41" t="s">
        <v>282</v>
      </c>
      <c r="C99" s="142">
        <v>259930.17</v>
      </c>
      <c r="D99" s="44">
        <f t="shared" si="0"/>
        <v>8.9349697937684991E-2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47881.82</v>
      </c>
      <c r="D101" s="44">
        <f t="shared" si="0"/>
        <v>1.6459136520037686E-2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48488.42</v>
      </c>
      <c r="D103" s="112">
        <f t="shared" si="0"/>
        <v>1.6667652240890712E-2</v>
      </c>
      <c r="E103" s="41"/>
    </row>
    <row r="104" spans="1:5" x14ac:dyDescent="0.2">
      <c r="A104" s="43">
        <v>5121</v>
      </c>
      <c r="B104" s="41" t="s">
        <v>287</v>
      </c>
      <c r="C104" s="142">
        <v>18428.37</v>
      </c>
      <c r="D104" s="44">
        <f t="shared" si="0"/>
        <v>6.334660162704067E-3</v>
      </c>
      <c r="E104" s="41"/>
    </row>
    <row r="105" spans="1:5" x14ac:dyDescent="0.2">
      <c r="A105" s="43">
        <v>5122</v>
      </c>
      <c r="B105" s="41" t="s">
        <v>288</v>
      </c>
      <c r="C105" s="142">
        <v>10866.7</v>
      </c>
      <c r="D105" s="44">
        <f t="shared" si="0"/>
        <v>3.7353738605235458E-3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3483</v>
      </c>
      <c r="D107" s="44">
        <f t="shared" si="0"/>
        <v>1.1972638571234606E-3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15710.35</v>
      </c>
      <c r="D109" s="44">
        <f t="shared" si="0"/>
        <v>5.4003543605396385E-3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400929.06</v>
      </c>
      <c r="D113" s="112">
        <f t="shared" si="0"/>
        <v>0.13781736227633745</v>
      </c>
      <c r="E113" s="41"/>
    </row>
    <row r="114" spans="1:5" x14ac:dyDescent="0.2">
      <c r="A114" s="43">
        <v>5131</v>
      </c>
      <c r="B114" s="41" t="s">
        <v>297</v>
      </c>
      <c r="C114" s="142">
        <v>36346</v>
      </c>
      <c r="D114" s="44">
        <f t="shared" si="0"/>
        <v>1.2493756000863996E-2</v>
      </c>
      <c r="E114" s="41"/>
    </row>
    <row r="115" spans="1:5" x14ac:dyDescent="0.2">
      <c r="A115" s="43">
        <v>5132</v>
      </c>
      <c r="B115" s="41" t="s">
        <v>298</v>
      </c>
      <c r="C115" s="142">
        <v>5672.4</v>
      </c>
      <c r="D115" s="44">
        <f t="shared" si="0"/>
        <v>1.9498591740301802E-3</v>
      </c>
      <c r="E115" s="41"/>
    </row>
    <row r="116" spans="1:5" x14ac:dyDescent="0.2">
      <c r="A116" s="43">
        <v>5133</v>
      </c>
      <c r="B116" s="41" t="s">
        <v>299</v>
      </c>
      <c r="C116" s="142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2">
        <v>5556.41</v>
      </c>
      <c r="D117" s="44">
        <f t="shared" si="0"/>
        <v>1.9099881907434302E-3</v>
      </c>
      <c r="E117" s="41"/>
    </row>
    <row r="118" spans="1:5" x14ac:dyDescent="0.2">
      <c r="A118" s="43">
        <v>5135</v>
      </c>
      <c r="B118" s="41" t="s">
        <v>301</v>
      </c>
      <c r="C118" s="142">
        <v>53737.25</v>
      </c>
      <c r="D118" s="44">
        <f t="shared" si="0"/>
        <v>1.8471911342580444E-2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4172</v>
      </c>
      <c r="D120" s="44">
        <f t="shared" si="0"/>
        <v>1.4341041664998788E-3</v>
      </c>
      <c r="E120" s="41"/>
    </row>
    <row r="121" spans="1:5" x14ac:dyDescent="0.2">
      <c r="A121" s="43">
        <v>5138</v>
      </c>
      <c r="B121" s="41" t="s">
        <v>304</v>
      </c>
      <c r="C121" s="142">
        <v>224194</v>
      </c>
      <c r="D121" s="44">
        <f t="shared" si="0"/>
        <v>7.7065567954044539E-2</v>
      </c>
      <c r="E121" s="41"/>
    </row>
    <row r="122" spans="1:5" x14ac:dyDescent="0.2">
      <c r="A122" s="43">
        <v>5139</v>
      </c>
      <c r="B122" s="41" t="s">
        <v>305</v>
      </c>
      <c r="C122" s="142">
        <v>71251</v>
      </c>
      <c r="D122" s="44">
        <f t="shared" si="0"/>
        <v>2.4492175447574992E-2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56868.5</v>
      </c>
      <c r="D123" s="112">
        <f t="shared" si="0"/>
        <v>1.9548262893719644E-2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20000</v>
      </c>
      <c r="D133" s="112">
        <f t="shared" si="0"/>
        <v>6.8749001270368105E-3</v>
      </c>
      <c r="E133" s="41"/>
    </row>
    <row r="134" spans="1:5" x14ac:dyDescent="0.2">
      <c r="A134" s="43">
        <v>5241</v>
      </c>
      <c r="B134" s="41" t="s">
        <v>315</v>
      </c>
      <c r="C134" s="142">
        <v>20000</v>
      </c>
      <c r="D134" s="44">
        <f t="shared" si="0"/>
        <v>6.8749001270368105E-3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36868.5</v>
      </c>
      <c r="D138" s="112">
        <f t="shared" si="0"/>
        <v>1.2673362766682834E-2</v>
      </c>
      <c r="E138" s="41"/>
    </row>
    <row r="139" spans="1:5" x14ac:dyDescent="0.2">
      <c r="A139" s="43">
        <v>5251</v>
      </c>
      <c r="B139" s="41" t="s">
        <v>319</v>
      </c>
      <c r="C139" s="142">
        <v>36868.5</v>
      </c>
      <c r="D139" s="44">
        <f t="shared" si="0"/>
        <v>1.2673362766682834E-2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28447.75</v>
      </c>
      <c r="D181" s="112">
        <f t="shared" si="1"/>
        <v>9.7787720044455722E-3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28447.75</v>
      </c>
      <c r="D182" s="112">
        <f t="shared" si="1"/>
        <v>9.7787720044455722E-3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28447.75</v>
      </c>
      <c r="D187" s="44">
        <f t="shared" si="1"/>
        <v>9.7787720044455722E-3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21" spans="1:5" x14ac:dyDescent="0.2">
      <c r="B221" s="197" t="s">
        <v>598</v>
      </c>
      <c r="C221" s="197" t="s">
        <v>599</v>
      </c>
    </row>
    <row r="222" spans="1:5" x14ac:dyDescent="0.2">
      <c r="B222" s="197" t="s">
        <v>600</v>
      </c>
      <c r="C222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1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1"/>
  <sheetViews>
    <sheetView topLeftCell="A126" zoomScale="87" zoomScaleNormal="87" workbookViewId="0">
      <selection activeCell="A2" sqref="A2:J18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348373.84</v>
      </c>
      <c r="D15" s="144">
        <v>348373.84</v>
      </c>
      <c r="E15" s="144">
        <v>348373.84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76</v>
      </c>
      <c r="D20" s="144">
        <v>76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-11402.15</v>
      </c>
      <c r="D23" s="144">
        <v>-11402.15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3304857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879840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2425017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566176.85</v>
      </c>
      <c r="D64" s="144">
        <f t="shared" ref="D64:E64" si="0">SUM(D65:D72)</f>
        <v>28447.75</v>
      </c>
      <c r="E64" s="144">
        <f t="shared" si="0"/>
        <v>397136.92000000004</v>
      </c>
    </row>
    <row r="65" spans="1:9" x14ac:dyDescent="0.2">
      <c r="A65" s="16">
        <v>1241</v>
      </c>
      <c r="B65" s="14" t="s">
        <v>158</v>
      </c>
      <c r="C65" s="144">
        <v>258783.86</v>
      </c>
      <c r="D65" s="144">
        <v>12361.46</v>
      </c>
      <c r="E65" s="144">
        <v>189652.92</v>
      </c>
    </row>
    <row r="66" spans="1:9" x14ac:dyDescent="0.2">
      <c r="A66" s="16">
        <v>1242</v>
      </c>
      <c r="B66" s="14" t="s">
        <v>159</v>
      </c>
      <c r="C66" s="144">
        <v>103849.98</v>
      </c>
      <c r="D66" s="144">
        <v>632.92999999999995</v>
      </c>
      <c r="E66" s="144">
        <v>73059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166033.01</v>
      </c>
      <c r="D70" s="144">
        <v>15453.36</v>
      </c>
      <c r="E70" s="144">
        <v>134425</v>
      </c>
    </row>
    <row r="71" spans="1:9" x14ac:dyDescent="0.2">
      <c r="A71" s="16">
        <v>1247</v>
      </c>
      <c r="B71" s="14" t="s">
        <v>164</v>
      </c>
      <c r="C71" s="144">
        <v>37510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25212</v>
      </c>
      <c r="D76" s="144">
        <f>SUM(D77:D81)</f>
        <v>0</v>
      </c>
      <c r="E76" s="144">
        <f>SUM(E77:E81)</f>
        <v>25212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25212</v>
      </c>
      <c r="D80" s="144">
        <v>0</v>
      </c>
      <c r="E80" s="144">
        <v>25212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-4240.1200000000026</v>
      </c>
      <c r="D110" s="144">
        <f>SUM(D111:D119)</f>
        <v>-4240.1200000000026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55.76</v>
      </c>
      <c r="D111" s="144">
        <f>C111</f>
        <v>55.76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192.7</v>
      </c>
      <c r="D112" s="144">
        <f t="shared" ref="D112:D119" si="1">C112</f>
        <v>192.7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13825.41</v>
      </c>
      <c r="D117" s="144">
        <f t="shared" si="1"/>
        <v>13825.41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-18313.990000000002</v>
      </c>
      <c r="D119" s="144">
        <f t="shared" si="1"/>
        <v>-18313.990000000002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80" spans="2:3" x14ac:dyDescent="0.2">
      <c r="B180" s="197" t="s">
        <v>598</v>
      </c>
      <c r="C180" s="197" t="s">
        <v>599</v>
      </c>
    </row>
    <row r="181" spans="2:3" x14ac:dyDescent="0.2">
      <c r="B181" s="197" t="s">
        <v>600</v>
      </c>
      <c r="C181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F38" sqref="A1:F3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2677.01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31236.67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3843777.83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5" spans="2:3" x14ac:dyDescent="0.2">
      <c r="B35" s="197" t="s">
        <v>598</v>
      </c>
      <c r="C35" s="197" t="s">
        <v>599</v>
      </c>
    </row>
    <row r="36" spans="2:3" x14ac:dyDescent="0.2">
      <c r="B36" s="197" t="s">
        <v>600</v>
      </c>
      <c r="C36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8"/>
  <sheetViews>
    <sheetView topLeftCell="A100" zoomScaleNormal="100" workbookViewId="0">
      <selection activeCell="A2" sqref="A2:E1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62506.77</v>
      </c>
      <c r="D10" s="147">
        <v>5462.78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62506.77</v>
      </c>
      <c r="D16" s="148">
        <f>SUM(D9:D15)</f>
        <v>5462.78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31236.67</v>
      </c>
      <c r="D48" s="148">
        <v>899.45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28447.75</v>
      </c>
      <c r="D49" s="148">
        <f>D54+D66+D94+D97+D50</f>
        <v>32024.82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28447.75</v>
      </c>
      <c r="D66" s="148">
        <f>D67+D76+D79+D85</f>
        <v>32024.82</v>
      </c>
    </row>
    <row r="67" spans="1:4" x14ac:dyDescent="0.2">
      <c r="A67" s="26">
        <v>5510</v>
      </c>
      <c r="B67" s="22" t="s">
        <v>358</v>
      </c>
      <c r="C67" s="147">
        <f>SUM(C68:C75)</f>
        <v>28447.75</v>
      </c>
      <c r="D67" s="147">
        <f>SUM(D68:D75)</f>
        <v>32024.82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28447.75</v>
      </c>
      <c r="D72" s="147">
        <v>32024.82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59684.42</v>
      </c>
      <c r="D139" s="148">
        <f>D48+D49-D103-D106</f>
        <v>32924.269999999997</v>
      </c>
    </row>
    <row r="141" spans="1:4" x14ac:dyDescent="0.2">
      <c r="B141" s="22" t="s">
        <v>518</v>
      </c>
    </row>
    <row r="147" spans="2:3" x14ac:dyDescent="0.2">
      <c r="B147" s="197" t="s">
        <v>598</v>
      </c>
      <c r="C147" s="197" t="s">
        <v>599</v>
      </c>
    </row>
    <row r="148" spans="2:3" x14ac:dyDescent="0.2">
      <c r="B148" s="197" t="s">
        <v>600</v>
      </c>
      <c r="C148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showGridLines="0" workbookViewId="0">
      <selection activeCell="E34" sqref="A1:E34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2940369.84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2940369.84</v>
      </c>
    </row>
    <row r="23" spans="1:3" x14ac:dyDescent="0.2">
      <c r="B23" s="30" t="s">
        <v>518</v>
      </c>
    </row>
    <row r="28" spans="1:3" x14ac:dyDescent="0.2">
      <c r="B28" s="197" t="s">
        <v>598</v>
      </c>
      <c r="C28" s="197" t="s">
        <v>599</v>
      </c>
    </row>
    <row r="29" spans="1:3" x14ac:dyDescent="0.2">
      <c r="B29" s="197" t="s">
        <v>600</v>
      </c>
      <c r="C29" s="197" t="s">
        <v>601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fitToHeight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showGridLines="0" workbookViewId="0">
      <selection activeCell="E52" sqref="A1:E5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2880685.42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28447.75</v>
      </c>
    </row>
    <row r="32" spans="1:3" x14ac:dyDescent="0.2">
      <c r="A32" s="76" t="s">
        <v>470</v>
      </c>
      <c r="B32" s="63" t="s">
        <v>358</v>
      </c>
      <c r="C32" s="93">
        <v>28447.75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2909133.17</v>
      </c>
    </row>
    <row r="42" spans="1:3" x14ac:dyDescent="0.2">
      <c r="B42" s="30" t="s">
        <v>518</v>
      </c>
    </row>
    <row r="48" spans="1:3" x14ac:dyDescent="0.2">
      <c r="B48" s="197" t="s">
        <v>598</v>
      </c>
      <c r="C48" s="197" t="s">
        <v>599</v>
      </c>
    </row>
    <row r="49" spans="2:3" x14ac:dyDescent="0.2">
      <c r="B49" s="197" t="s">
        <v>600</v>
      </c>
      <c r="C49" s="197" t="s">
        <v>601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="78" workbookViewId="0">
      <selection sqref="A1:J6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  <row r="67" spans="2:3" x14ac:dyDescent="0.2">
      <c r="B67" s="197" t="s">
        <v>598</v>
      </c>
      <c r="C67" s="197" t="s">
        <v>599</v>
      </c>
    </row>
    <row r="68" spans="2:3" x14ac:dyDescent="0.2">
      <c r="B68" s="197" t="s">
        <v>600</v>
      </c>
      <c r="C68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53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2026-01-27T20:17:02Z</cp:lastPrinted>
  <dcterms:created xsi:type="dcterms:W3CDTF">2012-12-11T20:36:24Z</dcterms:created>
  <dcterms:modified xsi:type="dcterms:W3CDTF">2026-01-27T20:18:14Z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