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Contable\"/>
    </mc:Choice>
  </mc:AlternateContent>
  <xr:revisionPtr revIDLastSave="0" documentId="13_ncr:1_{79004E47-F749-403C-B7A1-6A6BD59A601F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<sst xmlns="http://schemas.openxmlformats.org/spreadsheetml/2006/main" count="923" uniqueCount="611">
  <si>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</si>
  <si>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</si>
  <si>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</si>
  <si>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</si>
  <si>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</si>
  <si>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</si>
  <si>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</si>
  <si>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</si>
  <si>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</si>
  <si>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</si>
  <si>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</si>
  <si>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</si>
  <si>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</si>
  <si>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</si>
  <si>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</si>
  <si>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</si>
  <si>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</si>
  <si>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</si>
  <si>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</si>
  <si>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</si>
  <si>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</si>
  <si>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</si>
  <si>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</si>
  <si>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</si>
  <si>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</si>
  <si>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</si>
  <si>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</si>
  <si>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</si>
  <si>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</si>
  <si>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</si>
  <si>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</si>
  <si>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</si>
  <si>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</si>
  <si>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</si>
  <si>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</si>
  <si>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</si>
  <si>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</si>
  <si>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</si>
  <si>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</si>
  <si>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</si>
  <si>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</si>
  <si>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</si>
  <si>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</si>
  <si>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</si>
  <si>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</si>
  <si>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</si>
  <si>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</si>
  <si>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</si>
  <si>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</si>
  <si>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</si>
  <si>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</si>
  <si>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</si>
  <si>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</si>
  <si>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</si>
  <si>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</si>
  <si>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</si>
  <si>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</si>
  <si>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</si>
  <si>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</si>
  <si>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</si>
  <si>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</si>
  <si>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</si>
  <si>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</si>
  <si>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</si>
  <si>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</si>
  <si>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</si>
  <si>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</si>
  <si>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</si>
  <si>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</si>
  <si>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</si>
  <si>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</si>
  <si>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</si>
  <si>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</si>
  <si>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</si>
  <si>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</si>
  <si>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</si>
  <si>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</si>
  <si>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</si>
  <si>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</si>
  <si>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</si>
  <si>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</si>
  <si>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</si>
  <si>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</si>
  <si>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</si>
  <si>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</si>
  <si>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</si>
  <si>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</si>
  <si>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</si>
  <si>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</si>
  <si>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</si>
  <si>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</si>
  <si>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</si>
  <si>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</si>
  <si>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</si>
  <si>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</si>
  <si>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</si>
  <si>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</si>
  <si>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</si>
  <si>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</si>
  <si>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</si>
  <si>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</si>
  <si>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</si>
  <si>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</si>
  <si>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</si>
  <si>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</si>
  <si>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</si>
  <si>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</si>
  <si>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</si>
  <si>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</si>
  <si>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</si>
  <si>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</si>
  <si>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</si>
  <si>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</si>
  <si>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</si>
  <si>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</si>
  <si>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</si>
  <si>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</si>
  <si>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</si>
  <si>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</si>
  <si>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</si>
  <si>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</si>
  <si>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</si>
  <si>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</si>
  <si>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</si>
  <si>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</si>
  <si>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</si>
  <si>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</si>
  <si>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</si>
  <si>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</si>
  <si>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</si>
  <si>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</si>
  <si>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</si>
  <si>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</si>
  <si>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</si>
  <si>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</si>
  <si>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</si>
  <si>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</si>
  <si>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</si>
  <si>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</si>
  <si>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</si>
  <si>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</si>
  <si>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</si>
  <si>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</si>
  <si>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</si>
  <si>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</si>
  <si>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</si>
  <si>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</si>
  <si>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</si>
  <si>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</si>
  <si>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</si>
  <si>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</si>
  <si>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</si>
  <si>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</si>
  <si>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</si>
  <si>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</si>
  <si>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</si>
  <si>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</si>
  <si>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</si>
  <si>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</si>
  <si>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</si>
  <si>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</si>
  <si>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</si>
  <si>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</si>
  <si>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</si>
  <si>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</si>
  <si>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</si>
  <si>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</si>
  <si>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</si>
  <si>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</si>
  <si>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</si>
  <si>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</si>
  <si>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</si>
  <si>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</si>
  <si>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</si>
  <si>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</si>
  <si>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</si>
  <si>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</si>
  <si>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</si>
  <si>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</si>
  <si>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</si>
  <si>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</si>
  <si>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</si>
  <si>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</si>
  <si>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</si>
  <si>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</si>
  <si>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</si>
  <si>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</si>
  <si>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</si>
  <si>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</si>
  <si>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</si>
  <si>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</si>
  <si>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</si>
  <si>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</si>
  <si>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</si>
  <si>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</si>
  <si>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</si>
  <si>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</si>
  <si>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</si>
  <si>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</si>
  <si>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</si>
  <si>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</si>
  <si>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</si>
  <si>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</si>
  <si>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</si>
  <si>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</si>
  <si>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</si>
  <si>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</si>
  <si>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</si>
  <si>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</si>
  <si>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</si>
  <si>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</si>
  <si>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</si>
  <si>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</si>
  <si>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</si>
  <si>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</si>
  <si>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</si>
  <si>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</si>
  <si>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</si>
  <si>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</si>
  <si>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</si>
  <si>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</si>
  <si>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</si>
  <si>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</si>
  <si>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</si>
  <si>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</si>
  <si>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</si>
  <si>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</si>
  <si>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</si>
  <si>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</si>
  <si>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</si>
  <si>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</si>
  <si>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</si>
  <si>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</si>
  <si>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</si>
  <si>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</si>
  <si>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</si>
  <si>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</si>
  <si>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</si>
  <si>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</si>
  <si>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</si>
  <si>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</si>
  <si>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</si>
  <si>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</si>
  <si>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</si>
  <si>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</si>
  <si>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</si>
  <si>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</si>
  <si>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</si>
  <si>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</si>
  <si>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</si>
  <si>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</si>
  <si>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</si>
  <si>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</si>
  <si>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</si>
  <si>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</si>
  <si>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</si>
  <si>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</si>
  <si>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</si>
  <si>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</si>
  <si>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</si>
  <si>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</si>
  <si>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</si>
  <si>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</si>
  <si>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</si>
  <si>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</si>
  <si>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</si>
  <si>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</si>
  <si>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</si>
  <si>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</si>
  <si>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</si>
  <si>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</si>
  <si>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</si>
  <si>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</si>
  <si>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</si>
  <si>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</si>
  <si>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</si>
  <si>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</si>
  <si>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</si>
  <si>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</si>
  <si>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</si>
  <si>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</si>
  <si>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</si>
  <si>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</si>
  <si>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</si>
  <si>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</si>
  <si>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</si>
  <si>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</si>
  <si>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</si>
  <si>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</si>
  <si>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</si>
  <si>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</si>
  <si>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</si>
  <si>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</si>
  <si>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</si>
  <si>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</si>
  <si>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</si>
  <si>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</si>
  <si>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</si>
  <si>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</si>
  <si>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</si>
  <si>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</si>
  <si>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</si>
  <si>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</si>
  <si>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</si>
  <si>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</si>
  <si>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</si>
  <si>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</si>
  <si>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</si>
  <si>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</si>
  <si>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</si>
  <si>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</si>
  <si>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</si>
  <si>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</si>
  <si>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</si>
  <si>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</si>
  <si>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</si>
  <si>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</si>
  <si>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</si>
  <si>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</si>
  <si>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</si>
  <si>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</si>
  <si>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</si>
  <si>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</si>
  <si>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</si>
  <si>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</si>
  <si>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</si>
  <si>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</si>
  <si>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</si>
  <si>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</si>
  <si>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</si>
  <si>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</si>
  <si>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</si>
  <si>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</si>
  <si>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</si>
  <si>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</si>
  <si>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</si>
  <si>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</si>
  <si>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</si>
  <si>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</si>
  <si>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</si>
  <si>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</si>
  <si>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</si>
  <si>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</si>
  <si>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</si>
  <si>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</si>
  <si>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</si>
  <si>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</si>
  <si>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</si>
  <si>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</si>
  <si>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</si>
  <si>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</si>
  <si>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</si>
  <si>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</si>
  <si>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</si>
  <si>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</si>
  <si>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</si>
  <si>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</si>
  <si>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</si>
  <si>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</si>
  <si>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</si>
  <si>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</si>
  <si>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</si>
  <si>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</si>
  <si>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</si>
  <si>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</si>
  <si>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</si>
  <si>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</si>
  <si>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</si>
  <si>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</si>
  <si>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</si>
  <si>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</si>
  <si>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</si>
  <si>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</si>
  <si>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</si>
  <si>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</si>
  <si>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</si>
  <si>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</si>
  <si>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</si>
  <si>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</si>
  <si>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</si>
  <si>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</si>
  <si>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</si>
  <si>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</si>
  <si>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</si>
  <si>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</si>
  <si>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</si>
  <si>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</si>
  <si>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</si>
  <si>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</si>
  <si>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</si>
  <si>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</si>
  <si>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</si>
  <si>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</si>
  <si>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</si>
  <si>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</si>
  <si>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</si>
  <si>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</si>
  <si>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</si>
  <si>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</si>
  <si>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</si>
  <si>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</si>
  <si>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</si>
  <si>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</si>
  <si>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</si>
  <si>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</si>
  <si>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</si>
  <si>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</si>
  <si>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</si>
  <si>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</si>
  <si>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</si>
  <si>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</si>
  <si>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</si>
  <si>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</si>
  <si>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</si>
  <si>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</si>
  <si>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</si>
  <si>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</si>
  <si>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</si>
  <si>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</si>
  <si>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</si>
  <si>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</si>
  <si>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</si>
  <si>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</si>
  <si>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</si>
  <si>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</si>
  <si>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</si>
  <si>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</si>
  <si>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</si>
  <si>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</si>
  <si>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</si>
  <si>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</si>
  <si>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</si>
  <si>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</si>
  <si>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</si>
  <si>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</si>
  <si>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</si>
  <si>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</si>
  <si>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</si>
  <si>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</si>
  <si>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</si>
  <si>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</si>
  <si>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</si>
  <si>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</si>
  <si>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</si>
  <si>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</si>
  <si>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</si>
  <si>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</si>
  <si>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</si>
  <si>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</si>
  <si>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</si>
  <si>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</si>
  <si>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</si>
  <si>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</si>
  <si>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</si>
  <si>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</si>
  <si>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</si>
  <si>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</si>
  <si>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</si>
  <si>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</si>
  <si>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</si>
  <si>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</si>
  <si>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</si>
  <si>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</si>
  <si>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</si>
  <si>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</si>
  <si>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</si>
  <si>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</si>
  <si>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</si>
  <si>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</si>
  <si>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</si>
  <si>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</si>
  <si>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</si>
  <si>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</si>
  <si>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</si>
  <si>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</si>
  <si>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</si>
  <si>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</si>
  <si>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</si>
  <si>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</si>
  <si>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</si>
  <si>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</si>
  <si>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</si>
  <si>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</si>
  <si>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</si>
  <si>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</si>
  <si>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</si>
  <si>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</si>
  <si>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</si>
  <si>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</si>
  <si>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</si>
  <si>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</si>
  <si>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</si>
  <si>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</si>
  <si>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</si>
  <si>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</si>
  <si>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</si>
  <si>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</si>
  <si>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</si>
  <si>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</si>
  <si>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</si>
  <si>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</si>
  <si>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</si>
  <si>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</si>
  <si>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</si>
  <si>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</si>
  <si>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</si>
  <si>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</si>
  <si>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</si>
  <si>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</si>
  <si>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</si>
  <si>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</si>
  <si>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</si>
  <si>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</si>
  <si>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</si>
  <si>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</si>
  <si>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</si>
  <si>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</si>
  <si>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</si>
  <si>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</si>
  <si>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</si>
  <si>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</si>
  <si>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</si>
  <si>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</si>
  <si>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</si>
  <si>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</si>
  <si>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</si>
  <si>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</si>
  <si>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</si>
  <si>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</si>
  <si>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</si>
  <si>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</si>
  <si>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</si>
  <si>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</si>
  <si>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</si>
  <si>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</si>
  <si>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</si>
  <si>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</si>
  <si>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</si>
  <si>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</si>
  <si>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</si>
  <si>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</si>
  <si>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</si>
  <si>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</si>
  <si>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</si>
  <si>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</si>
  <si>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</si>
  <si>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</si>
  <si>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</si>
  <si>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</si>
  <si>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</si>
  <si>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</si>
  <si>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</si>
  <si>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</si>
  <si>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</si>
  <si>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</si>
  <si>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</si>
  <si>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</si>
  <si>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</si>
  <si>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</si>
  <si>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</si>
  <si>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</si>
  <si>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</si>
  <si>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</si>
  <si>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</si>
  <si>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</si>
  <si>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</si>
  <si>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</si>
  <si>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</si>
  <si>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</si>
  <si>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</si>
  <si>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</si>
  <si>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</si>
  <si>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</si>
  <si>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</si>
  <si>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</si>
  <si>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</si>
  <si>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</si>
  <si>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</si>
  <si>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</si>
  <si>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</si>
  <si>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</si>
  <si>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</si>
  <si>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</si>
  <si>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</si>
  <si>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</si>
  <si>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</si>
  <si>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</si>
  <si>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</si>
  <si>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</si>
  <si>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</si>
  <si>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</si>
  <si>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</si>
  <si>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</si>
  <si>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</si>
  <si>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</si>
  <si>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</si>
  <si>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</si>
  <si>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</si>
  <si>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</si>
  <si>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</si>
  <si>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</si>
  <si>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Integral para el Desarrollo de la Familia del Municipio de Moroleón, Gto.</t>
  </si>
  <si>
    <t>Del 1 de Enero al 31 de Marzo de 2025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</si>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</sst>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171451</xdr:rowOff>
    </xdr:from>
    <xdr:to>
      <xdr:col>0</xdr:col>
      <xdr:colOff>904874</xdr:colOff>
      <xdr:row>4</xdr:row>
      <xdr:rowOff>9525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288A059-BF77-4846-B6C1-C697210D7A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71451"/>
          <a:ext cx="904874" cy="638174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190500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6ED1114F-0500-4AC5-BB3C-FF2010852F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219200" cy="90487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35719</xdr:rowOff>
    </xdr:from>
    <xdr:to>
      <xdr:col>1</xdr:col>
      <xdr:colOff>571500</xdr:colOff>
      <xdr:row>3</xdr:row>
      <xdr:rowOff>202406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680DCCCB-C0E9-4993-B00C-B02BDBF848B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719" y="35719"/>
          <a:ext cx="1202531" cy="881062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295275</xdr:colOff>
      <xdr:row>4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25F1D685-603D-462A-8B52-5F23BF439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57175"/>
          <a:ext cx="962025" cy="695325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205155</xdr:rowOff>
    </xdr:from>
    <xdr:to>
      <xdr:col>1</xdr:col>
      <xdr:colOff>439615</xdr:colOff>
      <xdr:row>3</xdr:row>
      <xdr:rowOff>219076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E40A1-6A04-4780-9778-49201C0B688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05155"/>
          <a:ext cx="1106365" cy="739286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200025</xdr:rowOff>
    </xdr:from>
    <xdr:to>
      <xdr:col>1</xdr:col>
      <xdr:colOff>771525</xdr:colOff>
      <xdr:row>3</xdr:row>
      <xdr:rowOff>209550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38B2D57-A129-46D8-BDCB-33F4D7FB4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200025"/>
          <a:ext cx="962025" cy="695325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209550</xdr:rowOff>
    </xdr:from>
    <xdr:to>
      <xdr:col>1</xdr:col>
      <xdr:colOff>609601</xdr:colOff>
      <xdr:row>3</xdr:row>
      <xdr:rowOff>114300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C5A91ECE-689A-46AE-8B85-5A18556E34C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1" y="209550"/>
          <a:ext cx="838200" cy="619125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3</xdr:row>
      <xdr:rowOff>104775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84D1E3EC-4813-4D7D-B451-0CCF5DD8E77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62050" cy="8191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35" activePane="bottomLeft" state="frozen"/>
      <selection activeCell="A14" sqref="A14:B14"/>
      <selection pane="bottomLeft" sqref="A1:E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3" t="s">
        <v>601</v>
      </c>
      <c r="B1" s="164"/>
      <c r="C1" s="115" t="s">
        <v>495</v>
      </c>
      <c r="D1" s="116">
        <v>2025</v>
      </c>
    </row>
    <row r="2" spans="1:4" ht="16.149999999999999" customHeight="1" x14ac:dyDescent="0.2">
      <c r="A2" s="165" t="s">
        <v>494</v>
      </c>
      <c r="B2" s="166"/>
      <c r="C2" s="10" t="s">
        <v>496</v>
      </c>
      <c r="D2" s="117" t="s">
        <v>501</v>
      </c>
    </row>
    <row r="3" spans="1:4" ht="16.149999999999999" customHeight="1" x14ac:dyDescent="0.2">
      <c r="A3" s="167" t="s">
        <v>602</v>
      </c>
      <c r="B3" s="168"/>
      <c r="C3" s="10" t="s">
        <v>497</v>
      </c>
      <c r="D3" s="118">
        <v>1</v>
      </c>
    </row>
    <row r="4" spans="1:4" ht="16.149999999999999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4" x14ac:dyDescent="0.2">
      <c r="A33" s="4"/>
      <c r="B33" s="7"/>
    </row>
    <row r="34" spans="1:4" x14ac:dyDescent="0.2">
      <c r="A34" s="4"/>
      <c r="B34" s="6"/>
    </row>
    <row r="35" spans="1:4" x14ac:dyDescent="0.2">
      <c r="A35" s="36" t="s">
        <v>36</v>
      </c>
      <c r="B35" s="37" t="s">
        <v>31</v>
      </c>
    </row>
    <row r="36" spans="1:4" x14ac:dyDescent="0.2">
      <c r="A36" s="36" t="s">
        <v>37</v>
      </c>
      <c r="B36" s="37" t="s">
        <v>32</v>
      </c>
    </row>
    <row r="37" spans="1:4" x14ac:dyDescent="0.2">
      <c r="A37" s="4"/>
      <c r="B37" s="7"/>
    </row>
    <row r="38" spans="1:4" x14ac:dyDescent="0.2">
      <c r="A38" s="4"/>
      <c r="B38" s="5" t="s">
        <v>34</v>
      </c>
    </row>
    <row r="39" spans="1:4" x14ac:dyDescent="0.2">
      <c r="A39" s="4" t="s">
        <v>35</v>
      </c>
      <c r="B39" s="37" t="s">
        <v>28</v>
      </c>
    </row>
    <row r="40" spans="1:4" x14ac:dyDescent="0.2">
      <c r="A40" s="4"/>
      <c r="B40" s="37" t="s">
        <v>517</v>
      </c>
    </row>
    <row r="41" spans="1:4" x14ac:dyDescent="0.2">
      <c r="A41" s="4"/>
      <c r="B41" s="37" t="s">
        <v>555</v>
      </c>
    </row>
    <row r="42" spans="1:4" x14ac:dyDescent="0.2">
      <c r="A42" s="4"/>
      <c r="B42" s="37" t="s">
        <v>556</v>
      </c>
    </row>
    <row r="43" spans="1:4" ht="12" thickBot="1" x14ac:dyDescent="0.25">
      <c r="A43" s="8"/>
      <c r="B43" s="9"/>
    </row>
    <row r="45" spans="1:4" x14ac:dyDescent="0.2">
      <c r="A45" s="1" t="s">
        <v>518</v>
      </c>
    </row>
    <row r="47" spans="1:4" x14ac:dyDescent="0.2">
      <c r="B47" s="160" t="s">
        <v>603</v>
      </c>
      <c r="C47" s="161" t="s">
        <v>604</v>
      </c>
      <c r="D47" s="161"/>
    </row>
    <row r="48" spans="1:4" ht="15" x14ac:dyDescent="0.25">
      <c r="B48" s="160" t="s">
        <v>605</v>
      </c>
      <c r="C48" s="160" t="s">
        <v>606</v>
      </c>
      <c r="D48"/>
    </row>
    <row r="49" spans="2:4" x14ac:dyDescent="0.2">
      <c r="B49" s="160" t="s">
        <v>607</v>
      </c>
      <c r="C49" s="162" t="s">
        <v>608</v>
      </c>
      <c r="D49" s="162"/>
    </row>
    <row r="50" spans="2:4" x14ac:dyDescent="0.2">
      <c r="B50" s="160" t="s">
        <v>609</v>
      </c>
      <c r="C50" s="162" t="s">
        <v>610</v>
      </c>
      <c r="D50" s="162"/>
    </row>
  </sheetData>
  <sheetProtection formatCells="0" formatColumns="0" formatRows="0" autoFilter="0" pivotTables="0"/>
  <mergeCells count="7">
    <mergeCell ref="C47:D47"/>
    <mergeCell ref="C49:D49"/>
    <mergeCell ref="C50:D50"/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179" zoomScaleNormal="100" workbookViewId="0">
      <selection sqref="A1:E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6" t="s">
        <v>601</v>
      </c>
      <c r="B1" s="166"/>
      <c r="C1" s="166"/>
      <c r="D1" s="10" t="s">
        <v>498</v>
      </c>
      <c r="E1" s="19">
        <v>2025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9" t="s">
        <v>501</v>
      </c>
    </row>
    <row r="3" spans="1:5" s="11" customFormat="1" ht="18.95" customHeight="1" x14ac:dyDescent="0.25">
      <c r="A3" s="166" t="s">
        <v>602</v>
      </c>
      <c r="B3" s="166"/>
      <c r="C3" s="166"/>
      <c r="D3" s="10" t="s">
        <v>500</v>
      </c>
      <c r="E3" s="19">
        <v>1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3596204.74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772164.39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772164.39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772164.39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2811900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2811900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2811900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12140.35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12140.35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12140.35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3294773.19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2803640.08</v>
      </c>
      <c r="D95" s="124">
        <f>C95/$C$94</f>
        <v>0.85093568458956659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2199138.2200000002</v>
      </c>
      <c r="D96" s="124">
        <f t="shared" ref="D96:D159" si="0">C96/$C$94</f>
        <v>0.66746270325211676</v>
      </c>
      <c r="E96" s="42"/>
    </row>
    <row r="97" spans="1:5" x14ac:dyDescent="0.2">
      <c r="A97" s="44">
        <v>5111</v>
      </c>
      <c r="B97" s="42" t="s">
        <v>280</v>
      </c>
      <c r="C97" s="45">
        <v>1404422.3</v>
      </c>
      <c r="D97" s="46">
        <f t="shared" si="0"/>
        <v>0.42625765690414641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11976.6</v>
      </c>
      <c r="D99" s="46">
        <f t="shared" si="0"/>
        <v>3.6350301854920705E-3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782739.32</v>
      </c>
      <c r="D101" s="46">
        <f t="shared" si="0"/>
        <v>0.23757001616247822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383845.82</v>
      </c>
      <c r="D103" s="124">
        <f t="shared" si="0"/>
        <v>0.11650143966359032</v>
      </c>
      <c r="E103" s="42"/>
    </row>
    <row r="104" spans="1:5" x14ac:dyDescent="0.2">
      <c r="A104" s="44">
        <v>5121</v>
      </c>
      <c r="B104" s="42" t="s">
        <v>287</v>
      </c>
      <c r="C104" s="45">
        <v>36759</v>
      </c>
      <c r="D104" s="46">
        <f t="shared" si="0"/>
        <v>1.1156761901416345E-2</v>
      </c>
      <c r="E104" s="42"/>
    </row>
    <row r="105" spans="1:5" x14ac:dyDescent="0.2">
      <c r="A105" s="44">
        <v>5122</v>
      </c>
      <c r="B105" s="42" t="s">
        <v>288</v>
      </c>
      <c r="C105" s="45">
        <v>16229.4</v>
      </c>
      <c r="D105" s="46">
        <f t="shared" si="0"/>
        <v>4.9258018880504488E-3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7657</v>
      </c>
      <c r="D107" s="46">
        <f t="shared" si="0"/>
        <v>2.3239839462211964E-3</v>
      </c>
      <c r="E107" s="42"/>
    </row>
    <row r="108" spans="1:5" x14ac:dyDescent="0.2">
      <c r="A108" s="44">
        <v>5125</v>
      </c>
      <c r="B108" s="42" t="s">
        <v>291</v>
      </c>
      <c r="C108" s="45">
        <v>5569.1</v>
      </c>
      <c r="D108" s="46">
        <f t="shared" si="0"/>
        <v>1.6902832695442687E-3</v>
      </c>
      <c r="E108" s="42"/>
    </row>
    <row r="109" spans="1:5" x14ac:dyDescent="0.2">
      <c r="A109" s="44">
        <v>5126</v>
      </c>
      <c r="B109" s="42" t="s">
        <v>292</v>
      </c>
      <c r="C109" s="45">
        <v>298072.12</v>
      </c>
      <c r="D109" s="46">
        <f t="shared" si="0"/>
        <v>9.0468175747174875E-2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19559.2</v>
      </c>
      <c r="D112" s="46">
        <f t="shared" si="0"/>
        <v>5.9364329111831829E-3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220656.04</v>
      </c>
      <c r="D113" s="124">
        <f t="shared" si="0"/>
        <v>6.6971541673859505E-2</v>
      </c>
      <c r="E113" s="42"/>
    </row>
    <row r="114" spans="1:5" x14ac:dyDescent="0.2">
      <c r="A114" s="44">
        <v>5131</v>
      </c>
      <c r="B114" s="42" t="s">
        <v>297</v>
      </c>
      <c r="C114" s="45">
        <v>25201.599999999999</v>
      </c>
      <c r="D114" s="46">
        <f t="shared" si="0"/>
        <v>7.6489635391260415E-3</v>
      </c>
      <c r="E114" s="42"/>
    </row>
    <row r="115" spans="1:5" x14ac:dyDescent="0.2">
      <c r="A115" s="44">
        <v>5132</v>
      </c>
      <c r="B115" s="42" t="s">
        <v>298</v>
      </c>
      <c r="C115" s="45">
        <v>6090</v>
      </c>
      <c r="D115" s="46">
        <f t="shared" si="0"/>
        <v>1.8483821643577232E-3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62456.58</v>
      </c>
      <c r="D117" s="46">
        <f t="shared" si="0"/>
        <v>1.895626084052238E-2</v>
      </c>
      <c r="E117" s="42"/>
    </row>
    <row r="118" spans="1:5" x14ac:dyDescent="0.2">
      <c r="A118" s="44">
        <v>5135</v>
      </c>
      <c r="B118" s="42" t="s">
        <v>301</v>
      </c>
      <c r="C118" s="45">
        <v>50469.32</v>
      </c>
      <c r="D118" s="46">
        <f t="shared" si="0"/>
        <v>1.5317995227465112E-2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14796.14</v>
      </c>
      <c r="D120" s="46">
        <f t="shared" si="0"/>
        <v>4.4907916711559737E-3</v>
      </c>
      <c r="E120" s="42"/>
    </row>
    <row r="121" spans="1:5" x14ac:dyDescent="0.2">
      <c r="A121" s="44">
        <v>5138</v>
      </c>
      <c r="B121" s="42" t="s">
        <v>304</v>
      </c>
      <c r="C121" s="45">
        <v>7239.4</v>
      </c>
      <c r="D121" s="46">
        <f t="shared" si="0"/>
        <v>2.1972377406652382E-3</v>
      </c>
      <c r="E121" s="42"/>
    </row>
    <row r="122" spans="1:5" x14ac:dyDescent="0.2">
      <c r="A122" s="44">
        <v>5139</v>
      </c>
      <c r="B122" s="42" t="s">
        <v>305</v>
      </c>
      <c r="C122" s="45">
        <v>54403</v>
      </c>
      <c r="D122" s="46">
        <f t="shared" si="0"/>
        <v>1.6511910490567029E-2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491133.11</v>
      </c>
      <c r="D123" s="124">
        <f t="shared" si="0"/>
        <v>0.14906431541043347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426547.01</v>
      </c>
      <c r="D133" s="124">
        <f t="shared" si="0"/>
        <v>0.12946172176422258</v>
      </c>
      <c r="E133" s="42"/>
    </row>
    <row r="134" spans="1:5" x14ac:dyDescent="0.2">
      <c r="A134" s="44">
        <v>5241</v>
      </c>
      <c r="B134" s="42" t="s">
        <v>315</v>
      </c>
      <c r="C134" s="45">
        <v>426547.01</v>
      </c>
      <c r="D134" s="46">
        <f t="shared" si="0"/>
        <v>0.12946172176422258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64586.1</v>
      </c>
      <c r="D138" s="124">
        <f t="shared" si="0"/>
        <v>1.9602593646210895E-2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64586.1</v>
      </c>
      <c r="D140" s="46">
        <f t="shared" si="0"/>
        <v>1.9602593646210895E-2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6" spans="1:5" x14ac:dyDescent="0.2">
      <c r="B216" s="160" t="s">
        <v>603</v>
      </c>
      <c r="C216" s="161" t="s">
        <v>604</v>
      </c>
      <c r="D216" s="161"/>
    </row>
    <row r="217" spans="1:5" ht="15" x14ac:dyDescent="0.25">
      <c r="B217" s="160" t="s">
        <v>605</v>
      </c>
      <c r="C217" s="160" t="s">
        <v>606</v>
      </c>
      <c r="D217"/>
    </row>
    <row r="218" spans="1:5" x14ac:dyDescent="0.2">
      <c r="B218" s="160" t="s">
        <v>607</v>
      </c>
      <c r="C218" s="162" t="s">
        <v>608</v>
      </c>
      <c r="D218" s="162"/>
    </row>
    <row r="219" spans="1:5" x14ac:dyDescent="0.2">
      <c r="B219" s="160" t="s">
        <v>609</v>
      </c>
      <c r="C219" s="162" t="s">
        <v>610</v>
      </c>
      <c r="D219" s="162"/>
    </row>
  </sheetData>
  <sheetProtection formatCells="0" formatColumns="0" formatRows="0" insertColumns="0" insertRows="0" insertHyperlinks="0" deleteColumns="0" deleteRows="0" sort="0" autoFilter="0" pivotTables="0"/>
  <mergeCells count="7">
    <mergeCell ref="C218:D218"/>
    <mergeCell ref="C219:D219"/>
    <mergeCell ref="A1:C1"/>
    <mergeCell ref="A2:C2"/>
    <mergeCell ref="A3:C3"/>
    <mergeCell ref="A4:C4"/>
    <mergeCell ref="C216:D216"/>
  </mergeCells>
  <pageMargins left="0.15748031496062992" right="0.27559055118110237" top="0.35433070866141736" bottom="0.27559055118110237" header="0.31496062992125984" footer="0.31496062992125984"/>
  <pageSetup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A152" zoomScale="80" zoomScaleNormal="80" workbookViewId="0">
      <selection sqref="A1:I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601</v>
      </c>
      <c r="B1" s="173"/>
      <c r="C1" s="173"/>
      <c r="D1" s="173"/>
      <c r="E1" s="173"/>
      <c r="F1" s="173"/>
      <c r="G1" s="10" t="s">
        <v>498</v>
      </c>
      <c r="H1" s="19">
        <v>2025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9" t="s">
        <v>501</v>
      </c>
    </row>
    <row r="3" spans="1:8" s="11" customFormat="1" ht="18.95" customHeight="1" x14ac:dyDescent="0.25">
      <c r="A3" s="172" t="s">
        <v>602</v>
      </c>
      <c r="B3" s="173"/>
      <c r="C3" s="173"/>
      <c r="D3" s="173"/>
      <c r="E3" s="173"/>
      <c r="F3" s="173"/>
      <c r="G3" s="10" t="s">
        <v>500</v>
      </c>
      <c r="H3" s="19">
        <v>1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784791.74</v>
      </c>
      <c r="D15" s="18">
        <v>785823.76</v>
      </c>
      <c r="E15" s="18">
        <v>807838.41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52006.01</v>
      </c>
      <c r="D20" s="18">
        <v>52006.01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7000</v>
      </c>
      <c r="D21" s="18">
        <v>7000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3480939.85</v>
      </c>
      <c r="D56" s="18">
        <f>SUM(D57:D63)</f>
        <v>0</v>
      </c>
      <c r="E56" s="18">
        <f>SUM(E57:E63)</f>
        <v>1316063.3400000001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3336498.5</v>
      </c>
      <c r="D59" s="18">
        <v>0</v>
      </c>
      <c r="E59" s="18">
        <v>658031.67000000004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144441.35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658031.67000000004</v>
      </c>
    </row>
    <row r="64" spans="1:10" x14ac:dyDescent="0.2">
      <c r="A64" s="16">
        <v>1240</v>
      </c>
      <c r="B64" s="14" t="s">
        <v>157</v>
      </c>
      <c r="C64" s="18">
        <f>SUM(C65:C72)</f>
        <v>3508684.97</v>
      </c>
      <c r="D64" s="18">
        <f t="shared" ref="D64:E64" si="0">SUM(D65:D72)</f>
        <v>0</v>
      </c>
      <c r="E64" s="18">
        <f t="shared" si="0"/>
        <v>2225358.23</v>
      </c>
    </row>
    <row r="65" spans="1:9" x14ac:dyDescent="0.2">
      <c r="A65" s="16">
        <v>1241</v>
      </c>
      <c r="B65" s="14" t="s">
        <v>158</v>
      </c>
      <c r="C65" s="18">
        <v>756618.42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176179.66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425435.4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2035252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2225358.23</v>
      </c>
    </row>
    <row r="70" spans="1:9" x14ac:dyDescent="0.2">
      <c r="A70" s="16">
        <v>1246</v>
      </c>
      <c r="B70" s="14" t="s">
        <v>163</v>
      </c>
      <c r="C70" s="18">
        <v>115199.49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66413</v>
      </c>
      <c r="D76" s="18">
        <f>SUM(D77:D81)</f>
        <v>0</v>
      </c>
      <c r="E76" s="18">
        <f>SUM(E77:E81)</f>
        <v>66231.070000000007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66413</v>
      </c>
      <c r="D80" s="18">
        <v>0</v>
      </c>
      <c r="E80" s="18">
        <v>66231.070000000007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633789.92999999993</v>
      </c>
      <c r="D110" s="18">
        <f>SUM(D111:D119)</f>
        <v>633789.92999999993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56550.73</v>
      </c>
      <c r="D111" s="18">
        <f>C111</f>
        <v>56550.73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83200.210000000006</v>
      </c>
      <c r="D112" s="18">
        <f t="shared" ref="D112:D119" si="1">C112</f>
        <v>83200.210000000006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494038.99</v>
      </c>
      <c r="D117" s="18">
        <f t="shared" si="1"/>
        <v>494038.99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5" spans="1:5" x14ac:dyDescent="0.2">
      <c r="B175" s="160" t="s">
        <v>603</v>
      </c>
      <c r="C175" s="161" t="s">
        <v>604</v>
      </c>
      <c r="D175" s="161"/>
    </row>
    <row r="176" spans="1:5" ht="15" x14ac:dyDescent="0.25">
      <c r="B176" s="160" t="s">
        <v>605</v>
      </c>
      <c r="C176" s="160" t="s">
        <v>606</v>
      </c>
      <c r="D176"/>
    </row>
    <row r="177" spans="2:4" x14ac:dyDescent="0.2">
      <c r="B177" s="160" t="s">
        <v>607</v>
      </c>
      <c r="C177" s="162" t="s">
        <v>608</v>
      </c>
      <c r="D177" s="162"/>
    </row>
    <row r="178" spans="2:4" x14ac:dyDescent="0.2">
      <c r="B178" s="160" t="s">
        <v>609</v>
      </c>
      <c r="C178" s="162" t="s">
        <v>610</v>
      </c>
      <c r="D178" s="162"/>
    </row>
  </sheetData>
  <sheetProtection formatCells="0" formatColumns="0" formatRows="0" insertColumns="0" insertRows="0" insertHyperlinks="0" deleteColumns="0" deleteRows="0" sort="0" autoFilter="0" pivotTables="0"/>
  <mergeCells count="7">
    <mergeCell ref="C177:D177"/>
    <mergeCell ref="C178:D178"/>
    <mergeCell ref="A1:F1"/>
    <mergeCell ref="A2:F2"/>
    <mergeCell ref="A3:F3"/>
    <mergeCell ref="A4:F4"/>
    <mergeCell ref="C175:D175"/>
  </mergeCells>
  <pageMargins left="0.27559055118110237" right="0.15748031496062992" top="0.31496062992125984" bottom="0.3937007874015748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26" workbookViewId="0">
      <selection sqref="A1:E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4" t="s">
        <v>601</v>
      </c>
      <c r="B1" s="174"/>
      <c r="C1" s="174"/>
      <c r="D1" s="21" t="s">
        <v>498</v>
      </c>
      <c r="E1" s="22">
        <v>2025</v>
      </c>
    </row>
    <row r="2" spans="1:5" ht="18.95" customHeight="1" x14ac:dyDescent="0.2">
      <c r="A2" s="174" t="s">
        <v>504</v>
      </c>
      <c r="B2" s="174"/>
      <c r="C2" s="174"/>
      <c r="D2" s="21" t="s">
        <v>499</v>
      </c>
      <c r="E2" s="22" t="s">
        <v>501</v>
      </c>
    </row>
    <row r="3" spans="1:5" ht="18.95" customHeight="1" x14ac:dyDescent="0.2">
      <c r="A3" s="174" t="s">
        <v>602</v>
      </c>
      <c r="B3" s="174"/>
      <c r="C3" s="174"/>
      <c r="D3" s="21" t="s">
        <v>500</v>
      </c>
      <c r="E3" s="22">
        <v>1</v>
      </c>
    </row>
    <row r="4" spans="1:5" ht="18.95" customHeight="1" x14ac:dyDescent="0.2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3336498.58</v>
      </c>
    </row>
    <row r="11" spans="1:5" x14ac:dyDescent="0.2">
      <c r="A11" s="27">
        <v>3130</v>
      </c>
      <c r="B11" s="23" t="s">
        <v>385</v>
      </c>
      <c r="C11" s="28">
        <v>114093.79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301431.55</v>
      </c>
    </row>
    <row r="16" spans="1:5" x14ac:dyDescent="0.2">
      <c r="A16" s="27">
        <v>3220</v>
      </c>
      <c r="B16" s="23" t="s">
        <v>388</v>
      </c>
      <c r="C16" s="28">
        <v>1978579.98</v>
      </c>
    </row>
    <row r="17" spans="1:4" x14ac:dyDescent="0.2">
      <c r="A17" s="27">
        <v>3230</v>
      </c>
      <c r="B17" s="23" t="s">
        <v>389</v>
      </c>
      <c r="C17" s="28">
        <f>SUM(C18:C21)</f>
        <v>0</v>
      </c>
    </row>
    <row r="18" spans="1:4" x14ac:dyDescent="0.2">
      <c r="A18" s="27">
        <v>3231</v>
      </c>
      <c r="B18" s="23" t="s">
        <v>390</v>
      </c>
      <c r="C18" s="28">
        <v>0</v>
      </c>
    </row>
    <row r="19" spans="1:4" x14ac:dyDescent="0.2">
      <c r="A19" s="27">
        <v>3232</v>
      </c>
      <c r="B19" s="23" t="s">
        <v>391</v>
      </c>
      <c r="C19" s="28">
        <v>0</v>
      </c>
    </row>
    <row r="20" spans="1:4" x14ac:dyDescent="0.2">
      <c r="A20" s="27">
        <v>3233</v>
      </c>
      <c r="B20" s="23" t="s">
        <v>392</v>
      </c>
      <c r="C20" s="28">
        <v>0</v>
      </c>
    </row>
    <row r="21" spans="1:4" x14ac:dyDescent="0.2">
      <c r="A21" s="27">
        <v>3239</v>
      </c>
      <c r="B21" s="23" t="s">
        <v>393</v>
      </c>
      <c r="C21" s="28">
        <v>0</v>
      </c>
    </row>
    <row r="22" spans="1:4" x14ac:dyDescent="0.2">
      <c r="A22" s="27">
        <v>3240</v>
      </c>
      <c r="B22" s="23" t="s">
        <v>394</v>
      </c>
      <c r="C22" s="28">
        <f>SUM(C23:C25)</f>
        <v>0</v>
      </c>
    </row>
    <row r="23" spans="1:4" x14ac:dyDescent="0.2">
      <c r="A23" s="27">
        <v>3241</v>
      </c>
      <c r="B23" s="23" t="s">
        <v>395</v>
      </c>
      <c r="C23" s="28">
        <v>0</v>
      </c>
    </row>
    <row r="24" spans="1:4" x14ac:dyDescent="0.2">
      <c r="A24" s="27">
        <v>3242</v>
      </c>
      <c r="B24" s="23" t="s">
        <v>396</v>
      </c>
      <c r="C24" s="28">
        <v>0</v>
      </c>
    </row>
    <row r="25" spans="1:4" x14ac:dyDescent="0.2">
      <c r="A25" s="27">
        <v>3243</v>
      </c>
      <c r="B25" s="23" t="s">
        <v>397</v>
      </c>
      <c r="C25" s="28">
        <v>0</v>
      </c>
    </row>
    <row r="26" spans="1:4" x14ac:dyDescent="0.2">
      <c r="A26" s="27">
        <v>3250</v>
      </c>
      <c r="B26" s="23" t="s">
        <v>398</v>
      </c>
      <c r="C26" s="28">
        <f>SUM(C27:C28)</f>
        <v>0</v>
      </c>
    </row>
    <row r="27" spans="1:4" x14ac:dyDescent="0.2">
      <c r="A27" s="27">
        <v>3251</v>
      </c>
      <c r="B27" s="23" t="s">
        <v>399</v>
      </c>
      <c r="C27" s="28">
        <v>0</v>
      </c>
    </row>
    <row r="28" spans="1:4" x14ac:dyDescent="0.2">
      <c r="A28" s="27">
        <v>3252</v>
      </c>
      <c r="B28" s="23" t="s">
        <v>400</v>
      </c>
      <c r="C28" s="28">
        <v>0</v>
      </c>
    </row>
    <row r="30" spans="1:4" x14ac:dyDescent="0.2">
      <c r="B30" s="23" t="s">
        <v>518</v>
      </c>
    </row>
    <row r="32" spans="1:4" x14ac:dyDescent="0.2">
      <c r="B32" s="160" t="s">
        <v>603</v>
      </c>
      <c r="C32" s="161" t="s">
        <v>604</v>
      </c>
      <c r="D32" s="161"/>
    </row>
    <row r="33" spans="2:4" ht="15" x14ac:dyDescent="0.25">
      <c r="B33" s="160" t="s">
        <v>605</v>
      </c>
      <c r="C33" s="160" t="s">
        <v>606</v>
      </c>
      <c r="D33"/>
    </row>
    <row r="34" spans="2:4" x14ac:dyDescent="0.2">
      <c r="B34" s="160" t="s">
        <v>607</v>
      </c>
      <c r="C34" s="162" t="s">
        <v>608</v>
      </c>
      <c r="D34" s="162"/>
    </row>
    <row r="35" spans="2:4" x14ac:dyDescent="0.2">
      <c r="B35" s="160" t="s">
        <v>609</v>
      </c>
      <c r="C35" s="162" t="s">
        <v>610</v>
      </c>
      <c r="D35" s="162"/>
    </row>
  </sheetData>
  <sheetProtection formatCells="0" formatColumns="0" formatRows="0" insertColumns="0" insertRows="0" insertHyperlinks="0" deleteColumns="0" deleteRows="0" sort="0" autoFilter="0" pivotTables="0"/>
  <mergeCells count="7">
    <mergeCell ref="C34:D34"/>
    <mergeCell ref="C35:D35"/>
    <mergeCell ref="A1:C1"/>
    <mergeCell ref="A2:C2"/>
    <mergeCell ref="A3:C3"/>
    <mergeCell ref="A4:C4"/>
    <mergeCell ref="C32:D32"/>
  </mergeCells>
  <printOptions horizontalCentered="1" verticalCentered="1"/>
  <pageMargins left="0.11811023622047245" right="0.19685039370078741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8" zoomScale="130" zoomScaleNormal="130" workbookViewId="0">
      <selection sqref="A1:E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4" t="s">
        <v>601</v>
      </c>
      <c r="B1" s="174"/>
      <c r="C1" s="174"/>
      <c r="D1" s="21" t="s">
        <v>498</v>
      </c>
      <c r="E1" s="22">
        <v>2025</v>
      </c>
    </row>
    <row r="2" spans="1:5" s="29" customFormat="1" ht="18.95" customHeight="1" x14ac:dyDescent="0.25">
      <c r="A2" s="174" t="s">
        <v>505</v>
      </c>
      <c r="B2" s="174"/>
      <c r="C2" s="174"/>
      <c r="D2" s="21" t="s">
        <v>499</v>
      </c>
      <c r="E2" s="22" t="s">
        <v>501</v>
      </c>
    </row>
    <row r="3" spans="1:5" s="29" customFormat="1" ht="18.95" customHeight="1" x14ac:dyDescent="0.25">
      <c r="A3" s="174" t="s">
        <v>602</v>
      </c>
      <c r="B3" s="174"/>
      <c r="C3" s="174"/>
      <c r="D3" s="21" t="s">
        <v>500</v>
      </c>
      <c r="E3" s="22">
        <v>1</v>
      </c>
    </row>
    <row r="4" spans="1:5" s="29" customFormat="1" ht="18.95" customHeight="1" x14ac:dyDescent="0.25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1414179.23</v>
      </c>
      <c r="D10" s="28">
        <v>1397632.2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1414179.23</v>
      </c>
      <c r="D16" s="84">
        <f>SUM(D9:D15)</f>
        <v>1397632.2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437815.98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166461.98000000001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1800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231554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38000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437815.98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301431.55</v>
      </c>
      <c r="D48" s="84">
        <v>-602142.12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454103.89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454103.89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454103.89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111216.62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342217.37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669.9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-0.02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0.01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0.01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301431.55</v>
      </c>
      <c r="D145" s="84">
        <f>D48+D49+D103-D109-D112</f>
        <v>-148038.22999999998</v>
      </c>
    </row>
    <row r="147" spans="1:4" x14ac:dyDescent="0.2">
      <c r="B147" s="23" t="s">
        <v>518</v>
      </c>
    </row>
    <row r="149" spans="1:4" x14ac:dyDescent="0.2">
      <c r="B149" s="160" t="s">
        <v>603</v>
      </c>
      <c r="C149" s="161" t="s">
        <v>604</v>
      </c>
      <c r="D149" s="161"/>
    </row>
    <row r="150" spans="1:4" ht="15" x14ac:dyDescent="0.25">
      <c r="B150" s="160" t="s">
        <v>605</v>
      </c>
      <c r="C150" s="160" t="s">
        <v>606</v>
      </c>
      <c r="D150"/>
    </row>
    <row r="151" spans="1:4" x14ac:dyDescent="0.2">
      <c r="B151" s="160" t="s">
        <v>607</v>
      </c>
      <c r="C151" s="162" t="s">
        <v>608</v>
      </c>
      <c r="D151" s="162"/>
    </row>
    <row r="152" spans="1:4" x14ac:dyDescent="0.2">
      <c r="B152" s="160" t="s">
        <v>609</v>
      </c>
      <c r="C152" s="162" t="s">
        <v>610</v>
      </c>
      <c r="D152" s="162"/>
    </row>
  </sheetData>
  <sheetProtection formatCells="0" formatColumns="0" formatRows="0" insertColumns="0" insertRows="0" insertHyperlinks="0" deleteColumns="0" deleteRows="0" sort="0" autoFilter="0" pivotTables="0"/>
  <mergeCells count="7">
    <mergeCell ref="C151:D151"/>
    <mergeCell ref="C152:D152"/>
    <mergeCell ref="A1:C1"/>
    <mergeCell ref="A2:C2"/>
    <mergeCell ref="A3:C3"/>
    <mergeCell ref="A4:C4"/>
    <mergeCell ref="C149:D149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25" right="0.12" top="0.41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showGridLines="0" topLeftCell="A4" workbookViewId="0">
      <selection sqref="A1:E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5" t="s">
        <v>601</v>
      </c>
      <c r="B1" s="176"/>
      <c r="C1" s="177"/>
    </row>
    <row r="2" spans="1:3" s="30" customFormat="1" ht="18" customHeight="1" x14ac:dyDescent="0.25">
      <c r="A2" s="178" t="s">
        <v>506</v>
      </c>
      <c r="B2" s="179"/>
      <c r="C2" s="180"/>
    </row>
    <row r="3" spans="1:3" s="30" customFormat="1" ht="18" customHeight="1" x14ac:dyDescent="0.25">
      <c r="A3" s="178" t="s">
        <v>602</v>
      </c>
      <c r="B3" s="179"/>
      <c r="C3" s="180"/>
    </row>
    <row r="4" spans="1:3" s="32" customFormat="1" ht="18" customHeight="1" x14ac:dyDescent="0.2">
      <c r="A4" s="181" t="s">
        <v>507</v>
      </c>
      <c r="B4" s="182"/>
      <c r="C4" s="183"/>
    </row>
    <row r="5" spans="1:3" s="32" customFormat="1" ht="18" customHeight="1" x14ac:dyDescent="0.2">
      <c r="A5" s="184" t="s">
        <v>406</v>
      </c>
      <c r="B5" s="185"/>
      <c r="C5" s="147">
        <v>2025</v>
      </c>
    </row>
    <row r="6" spans="1:3" x14ac:dyDescent="0.2">
      <c r="A6" s="47" t="s">
        <v>435</v>
      </c>
      <c r="B6" s="47"/>
      <c r="C6" s="92">
        <v>3596204.74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446</v>
      </c>
      <c r="C17" s="94">
        <v>0</v>
      </c>
    </row>
    <row r="18" spans="1:4" x14ac:dyDescent="0.2">
      <c r="A18" s="59">
        <v>3.2</v>
      </c>
      <c r="B18" s="52" t="s">
        <v>444</v>
      </c>
      <c r="C18" s="94">
        <v>0</v>
      </c>
    </row>
    <row r="19" spans="1:4" x14ac:dyDescent="0.2">
      <c r="A19" s="59">
        <v>3.3</v>
      </c>
      <c r="B19" s="54" t="s">
        <v>445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549</v>
      </c>
      <c r="B21" s="62"/>
      <c r="C21" s="92">
        <f>C6+C8-C16</f>
        <v>3596204.74</v>
      </c>
    </row>
    <row r="23" spans="1:4" x14ac:dyDescent="0.2">
      <c r="B23" s="31" t="s">
        <v>518</v>
      </c>
    </row>
    <row r="25" spans="1:4" x14ac:dyDescent="0.2">
      <c r="B25" s="160" t="s">
        <v>603</v>
      </c>
      <c r="C25" s="161" t="s">
        <v>604</v>
      </c>
      <c r="D25" s="161"/>
    </row>
    <row r="26" spans="1:4" ht="15" x14ac:dyDescent="0.25">
      <c r="B26" s="160" t="s">
        <v>605</v>
      </c>
      <c r="C26" s="160" t="s">
        <v>606</v>
      </c>
      <c r="D26"/>
    </row>
    <row r="27" spans="1:4" x14ac:dyDescent="0.2">
      <c r="B27" s="160" t="s">
        <v>607</v>
      </c>
      <c r="C27" s="162" t="s">
        <v>608</v>
      </c>
      <c r="D27" s="162"/>
    </row>
    <row r="28" spans="1:4" x14ac:dyDescent="0.2">
      <c r="B28" s="160" t="s">
        <v>609</v>
      </c>
      <c r="C28" s="162" t="s">
        <v>610</v>
      </c>
      <c r="D28" s="162"/>
    </row>
  </sheetData>
  <mergeCells count="8">
    <mergeCell ref="C25:D25"/>
    <mergeCell ref="C27:D27"/>
    <mergeCell ref="C28:D28"/>
    <mergeCell ref="A1:C1"/>
    <mergeCell ref="A2:C2"/>
    <mergeCell ref="A3:C3"/>
    <mergeCell ref="A4:C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showGridLines="0" topLeftCell="A21" workbookViewId="0">
      <selection sqref="A1:E4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6" t="s">
        <v>601</v>
      </c>
      <c r="B1" s="187"/>
      <c r="C1" s="188"/>
    </row>
    <row r="2" spans="1:3" s="33" customFormat="1" ht="18.95" customHeight="1" x14ac:dyDescent="0.25">
      <c r="A2" s="189" t="s">
        <v>508</v>
      </c>
      <c r="B2" s="190"/>
      <c r="C2" s="191"/>
    </row>
    <row r="3" spans="1:3" s="33" customFormat="1" ht="18.95" customHeight="1" x14ac:dyDescent="0.25">
      <c r="A3" s="189" t="s">
        <v>602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15" customHeight="1" x14ac:dyDescent="0.2">
      <c r="A5" s="192" t="s">
        <v>406</v>
      </c>
      <c r="B5" s="193"/>
      <c r="C5" s="147">
        <v>2025</v>
      </c>
    </row>
    <row r="6" spans="1:3" x14ac:dyDescent="0.2">
      <c r="A6" s="72" t="s">
        <v>448</v>
      </c>
      <c r="B6" s="47"/>
      <c r="C6" s="96">
        <v>3294773.19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4" x14ac:dyDescent="0.2">
      <c r="A33" s="78" t="s">
        <v>471</v>
      </c>
      <c r="B33" s="65" t="s">
        <v>40</v>
      </c>
      <c r="C33" s="97">
        <v>0</v>
      </c>
    </row>
    <row r="34" spans="1:4" x14ac:dyDescent="0.2">
      <c r="A34" s="78" t="s">
        <v>472</v>
      </c>
      <c r="B34" s="65" t="s">
        <v>368</v>
      </c>
      <c r="C34" s="97">
        <v>0</v>
      </c>
    </row>
    <row r="35" spans="1:4" x14ac:dyDescent="0.2">
      <c r="A35" s="78" t="s">
        <v>473</v>
      </c>
      <c r="B35" s="65" t="s">
        <v>374</v>
      </c>
      <c r="C35" s="97">
        <v>0</v>
      </c>
    </row>
    <row r="36" spans="1:4" x14ac:dyDescent="0.2">
      <c r="A36" s="78" t="s">
        <v>474</v>
      </c>
      <c r="B36" s="65" t="s">
        <v>382</v>
      </c>
      <c r="C36" s="97">
        <v>0</v>
      </c>
    </row>
    <row r="37" spans="1:4" x14ac:dyDescent="0.2">
      <c r="A37" s="78" t="s">
        <v>551</v>
      </c>
      <c r="B37" s="65" t="s">
        <v>599</v>
      </c>
      <c r="C37" s="97">
        <v>0</v>
      </c>
    </row>
    <row r="38" spans="1:4" x14ac:dyDescent="0.2">
      <c r="A38" s="78" t="s">
        <v>552</v>
      </c>
      <c r="B38" s="73" t="s">
        <v>475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550</v>
      </c>
      <c r="B40" s="47"/>
      <c r="C40" s="92">
        <f>C6-C8+C31</f>
        <v>3294773.19</v>
      </c>
    </row>
    <row r="42" spans="1:4" x14ac:dyDescent="0.2">
      <c r="B42" s="31" t="s">
        <v>518</v>
      </c>
    </row>
    <row r="44" spans="1:4" x14ac:dyDescent="0.2">
      <c r="B44" s="160" t="s">
        <v>603</v>
      </c>
      <c r="C44" s="161" t="s">
        <v>604</v>
      </c>
      <c r="D44" s="161"/>
    </row>
    <row r="45" spans="1:4" ht="15" x14ac:dyDescent="0.25">
      <c r="B45" s="160" t="s">
        <v>605</v>
      </c>
      <c r="C45" s="160" t="s">
        <v>606</v>
      </c>
      <c r="D45"/>
    </row>
    <row r="46" spans="1:4" x14ac:dyDescent="0.2">
      <c r="B46" s="160" t="s">
        <v>607</v>
      </c>
      <c r="C46" s="162" t="s">
        <v>608</v>
      </c>
      <c r="D46" s="162"/>
    </row>
    <row r="47" spans="1:4" x14ac:dyDescent="0.2">
      <c r="B47" s="160" t="s">
        <v>609</v>
      </c>
      <c r="C47" s="162" t="s">
        <v>610</v>
      </c>
      <c r="D47" s="162"/>
    </row>
  </sheetData>
  <mergeCells count="8">
    <mergeCell ref="C44:D44"/>
    <mergeCell ref="C46:D46"/>
    <mergeCell ref="C47:D47"/>
    <mergeCell ref="A1:C1"/>
    <mergeCell ref="A2:C2"/>
    <mergeCell ref="A3:C3"/>
    <mergeCell ref="A4:C4"/>
    <mergeCell ref="A5:B5"/>
  </mergeCells>
  <printOptions horizontalCentered="1"/>
  <pageMargins left="0.35433070866141736" right="0.44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C1" workbookViewId="0">
      <selection activeCell="E20" sqref="E2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4" t="s">
        <v>601</v>
      </c>
      <c r="B1" s="195"/>
      <c r="C1" s="195"/>
      <c r="D1" s="195"/>
      <c r="E1" s="195"/>
      <c r="F1" s="195"/>
      <c r="G1" s="21" t="s">
        <v>498</v>
      </c>
      <c r="H1" s="22">
        <v>2025</v>
      </c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1" t="s">
        <v>500</v>
      </c>
      <c r="H3" s="22">
        <v>1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13375223.33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-11969018.59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2190000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-3596204.74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4" x14ac:dyDescent="0.2">
      <c r="B49" s="149" t="s">
        <v>406</v>
      </c>
      <c r="C49" s="148">
        <f>H1</f>
        <v>2025</v>
      </c>
    </row>
    <row r="50" spans="1:4" x14ac:dyDescent="0.2">
      <c r="A50" s="23">
        <v>8210</v>
      </c>
      <c r="B50" s="112" t="s">
        <v>47</v>
      </c>
      <c r="C50" s="114">
        <v>-13375223.33</v>
      </c>
    </row>
    <row r="51" spans="1:4" x14ac:dyDescent="0.2">
      <c r="A51" s="23">
        <v>8220</v>
      </c>
      <c r="B51" s="112" t="s">
        <v>46</v>
      </c>
      <c r="C51" s="114">
        <v>4145415.45</v>
      </c>
    </row>
    <row r="52" spans="1:4" x14ac:dyDescent="0.2">
      <c r="A52" s="23">
        <v>8230</v>
      </c>
      <c r="B52" s="112" t="s">
        <v>600</v>
      </c>
      <c r="C52" s="114">
        <v>-2955103.07</v>
      </c>
    </row>
    <row r="53" spans="1:4" x14ac:dyDescent="0.2">
      <c r="A53" s="23">
        <v>8240</v>
      </c>
      <c r="B53" s="112" t="s">
        <v>45</v>
      </c>
      <c r="C53" s="114">
        <v>8890137.7599999998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0</v>
      </c>
    </row>
    <row r="56" spans="1:4" x14ac:dyDescent="0.2">
      <c r="A56" s="23">
        <v>8270</v>
      </c>
      <c r="B56" s="112" t="s">
        <v>42</v>
      </c>
      <c r="C56" s="114">
        <v>3294773.19</v>
      </c>
    </row>
    <row r="58" spans="1:4" x14ac:dyDescent="0.2">
      <c r="B58" s="14" t="s">
        <v>518</v>
      </c>
    </row>
    <row r="60" spans="1:4" x14ac:dyDescent="0.2">
      <c r="B60" s="160" t="s">
        <v>603</v>
      </c>
      <c r="C60" s="161" t="s">
        <v>604</v>
      </c>
      <c r="D60" s="161"/>
    </row>
    <row r="61" spans="1:4" ht="15" x14ac:dyDescent="0.25">
      <c r="B61" s="160" t="s">
        <v>605</v>
      </c>
      <c r="C61" s="160" t="s">
        <v>606</v>
      </c>
      <c r="D61"/>
    </row>
    <row r="62" spans="1:4" x14ac:dyDescent="0.2">
      <c r="B62" s="160" t="s">
        <v>607</v>
      </c>
      <c r="C62" s="162" t="s">
        <v>608</v>
      </c>
      <c r="D62" s="162"/>
    </row>
    <row r="63" spans="1:4" x14ac:dyDescent="0.2">
      <c r="B63" s="160" t="s">
        <v>609</v>
      </c>
      <c r="C63" s="162" t="s">
        <v>610</v>
      </c>
      <c r="D63" s="162"/>
    </row>
  </sheetData>
  <sheetProtection formatCells="0" formatColumns="0" formatRows="0" insertColumns="0" insertRows="0" insertHyperlinks="0" deleteColumns="0" deleteRows="0" sort="0" autoFilter="0" pivotTables="0"/>
  <mergeCells count="9">
    <mergeCell ref="C60:D60"/>
    <mergeCell ref="C62:D62"/>
    <mergeCell ref="C63:D63"/>
    <mergeCell ref="B48:C48"/>
    <mergeCell ref="A1:F1"/>
    <mergeCell ref="A2:F2"/>
    <mergeCell ref="A3:F3"/>
    <mergeCell ref="B39:C39"/>
    <mergeCell ref="A4:F4"/>
  </mergeCells>
  <pageMargins left="0.31496062992125984" right="0.27559055118110237" top="0.43307086614173229" bottom="0.11811023622047245" header="0.31496062992125984" footer="0.31496062992125984"/>
  <pageSetup paperSize="9" scale="6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2025-04-16T18:04:05Z</cp:lastPrinted>
  <dcterms:created xsi:type="dcterms:W3CDTF">2012-12-11T20:36:24Z</dcterms:created>
  <dcterms:modified xsi:type="dcterms:W3CDTF">2025-04-16T18:27:02Z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